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3935" yWindow="65371" windowWidth="15030" windowHeight="1249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<sst xmlns="http://schemas.openxmlformats.org/spreadsheetml/2006/main" count="29" uniqueCount="25">
  <si>
    <t>sazba -produkt  (požadované)</t>
  </si>
  <si>
    <t>předpokládané množství odběru (MWh) v členění dle stávajícího stavu</t>
  </si>
  <si>
    <t>jednotková nabídková cena bez DPH (Kč/MWh)</t>
  </si>
  <si>
    <t>celková cena bez DPH (Kč)</t>
  </si>
  <si>
    <t>výše DPH (Kč)</t>
  </si>
  <si>
    <t>nízký tarif (NT)</t>
  </si>
  <si>
    <t>vysoký tarif (VT)</t>
  </si>
  <si>
    <t>odběr celkem</t>
  </si>
  <si>
    <t>vysoký tar. (VT)</t>
  </si>
  <si>
    <t>x</t>
  </si>
  <si>
    <t>celkem NN</t>
  </si>
  <si>
    <t>celková cena s DPH (Kč)</t>
  </si>
  <si>
    <t>* VT se rozumí jednotarif</t>
  </si>
  <si>
    <t>C 01d, C 02d*</t>
  </si>
  <si>
    <t>C62d*</t>
  </si>
  <si>
    <t>Celková cena s daní z EE</t>
  </si>
  <si>
    <t>Daň z EE</t>
  </si>
  <si>
    <t xml:space="preserve">Příloha č.2 ZD - Tabulka pro zadání nabídkových cen - elektrická energie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</si>
  <si>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Město Nový Bor</t>
  </si>
  <si>
    <t xml:space="preserve">C 25d, C26d     </t>
  </si>
  <si>
    <t>C 45d</t>
  </si>
  <si>
    <t>VN</t>
  </si>
  <si>
    <t>CELKEM NN + VN</t>
  </si>
  <si>
    <t>Množství objemu nízké napětí (NN) dle přílohy č. 1 ZD na období 24 měsíců</t>
  </si>
  <si>
    <t>Množství objemu vysokého napjetí (VN) dle přílohy č. 1 ZD na období 24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</si>
</sst>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</fonts>
  <fills count="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5" fillId="0" borderId="0" xfId="0" applyFont="1"/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2" fontId="2" fillId="4" borderId="8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4" borderId="11" xfId="0" applyNumberFormat="1" applyFont="1" applyFill="1" applyBorder="1" applyAlignment="1">
      <alignment horizontal="center" vertical="center" wrapText="1"/>
    </xf>
    <xf numFmtId="2" fontId="2" fillId="4" borderId="10" xfId="0" applyNumberFormat="1" applyFont="1" applyFill="1" applyBorder="1" applyAlignment="1">
      <alignment horizontal="center" vertical="center" wrapText="1"/>
    </xf>
    <xf numFmtId="2" fontId="2" fillId="5" borderId="12" xfId="0" applyNumberFormat="1" applyFont="1" applyFill="1" applyBorder="1" applyAlignment="1">
      <alignment horizontal="center" vertical="center" wrapText="1"/>
    </xf>
    <xf numFmtId="2" fontId="2" fillId="5" borderId="13" xfId="0" applyNumberFormat="1" applyFont="1" applyFill="1" applyBorder="1" applyAlignment="1">
      <alignment horizontal="center" vertical="center" wrapText="1"/>
    </xf>
    <xf numFmtId="2" fontId="3" fillId="5" borderId="13" xfId="0" applyNumberFormat="1" applyFont="1" applyFill="1" applyBorder="1" applyAlignment="1">
      <alignment horizontal="center" vertical="center" wrapText="1"/>
    </xf>
    <xf numFmtId="2" fontId="3" fillId="5" borderId="14" xfId="0" applyNumberFormat="1" applyFont="1" applyFill="1" applyBorder="1" applyAlignment="1">
      <alignment horizontal="center" vertical="center" wrapText="1"/>
    </xf>
    <xf numFmtId="1" fontId="2" fillId="6" borderId="15" xfId="0" applyNumberFormat="1" applyFont="1" applyFill="1" applyBorder="1" applyAlignment="1">
      <alignment horizontal="center" vertical="center" wrapText="1"/>
    </xf>
    <xf numFmtId="1" fontId="2" fillId="6" borderId="8" xfId="0" applyNumberFormat="1" applyFont="1" applyFill="1" applyBorder="1" applyAlignment="1">
      <alignment horizontal="center" vertical="center" wrapText="1"/>
    </xf>
    <xf numFmtId="1" fontId="2" fillId="6" borderId="11" xfId="0" applyNumberFormat="1" applyFont="1" applyFill="1" applyBorder="1" applyAlignment="1">
      <alignment horizontal="center" vertical="center" wrapText="1"/>
    </xf>
    <xf numFmtId="1" fontId="2" fillId="6" borderId="16" xfId="0" applyNumberFormat="1" applyFont="1" applyFill="1" applyBorder="1" applyAlignment="1">
      <alignment horizontal="center" vertical="center" wrapText="1"/>
    </xf>
    <xf numFmtId="1" fontId="2" fillId="6" borderId="10" xfId="0" applyNumberFormat="1" applyFont="1" applyFill="1" applyBorder="1" applyAlignment="1">
      <alignment horizontal="center" vertical="center" wrapText="1"/>
    </xf>
    <xf numFmtId="1" fontId="2" fillId="5" borderId="17" xfId="0" applyNumberFormat="1" applyFont="1" applyFill="1" applyBorder="1" applyAlignment="1">
      <alignment horizontal="center" vertical="center" wrapText="1"/>
    </xf>
    <xf numFmtId="1" fontId="2" fillId="5" borderId="18" xfId="0" applyNumberFormat="1" applyFont="1" applyFill="1" applyBorder="1" applyAlignment="1">
      <alignment horizontal="center" vertical="center" wrapText="1"/>
    </xf>
    <xf numFmtId="1" fontId="2" fillId="5" borderId="19" xfId="0" applyNumberFormat="1" applyFont="1" applyFill="1" applyBorder="1" applyAlignment="1">
      <alignment horizontal="center" vertical="center" wrapText="1"/>
    </xf>
    <xf numFmtId="2" fontId="2" fillId="7" borderId="20" xfId="0" applyNumberFormat="1" applyFont="1" applyFill="1" applyBorder="1" applyAlignment="1">
      <alignment horizontal="center" vertical="center" wrapText="1"/>
    </xf>
    <xf numFmtId="1" fontId="2" fillId="7" borderId="20" xfId="0" applyNumberFormat="1" applyFont="1" applyFill="1" applyBorder="1" applyAlignment="1">
      <alignment horizontal="center" vertical="center" wrapText="1"/>
    </xf>
    <xf numFmtId="1" fontId="2" fillId="7" borderId="11" xfId="0" applyNumberFormat="1" applyFont="1" applyFill="1" applyBorder="1" applyAlignment="1">
      <alignment horizontal="center" vertical="center" wrapText="1"/>
    </xf>
    <xf numFmtId="2" fontId="2" fillId="7" borderId="11" xfId="0" applyNumberFormat="1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/>
    </xf>
    <xf numFmtId="3" fontId="2" fillId="6" borderId="18" xfId="0" applyNumberFormat="1" applyFont="1" applyFill="1" applyBorder="1" applyAlignment="1">
      <alignment horizontal="center" vertical="center" wrapText="1"/>
    </xf>
    <xf numFmtId="3" fontId="9" fillId="6" borderId="14" xfId="0" applyNumberFormat="1" applyFont="1" applyFill="1" applyBorder="1" applyAlignment="1">
      <alignment horizontal="center" vertical="center"/>
    </xf>
    <xf numFmtId="2" fontId="2" fillId="4" borderId="17" xfId="0" applyNumberFormat="1" applyFont="1" applyFill="1" applyBorder="1" applyAlignment="1">
      <alignment horizontal="center" vertical="center" wrapText="1"/>
    </xf>
    <xf numFmtId="2" fontId="2" fillId="4" borderId="14" xfId="0" applyNumberFormat="1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1" fontId="7" fillId="8" borderId="12" xfId="0" applyNumberFormat="1" applyFont="1" applyFill="1" applyBorder="1" applyAlignment="1">
      <alignment horizontal="center" vertical="center" wrapText="1"/>
    </xf>
    <xf numFmtId="2" fontId="7" fillId="8" borderId="12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/>
    </xf>
    <xf numFmtId="0" fontId="7" fillId="8" borderId="12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 topLeftCell="A1">
      <selection activeCell="I19" sqref="I19"/>
    </sheetView>
  </sheetViews>
  <sheetFormatPr defaultColWidth="9.140625" defaultRowHeight="15"/>
  <cols>
    <col min="1" max="1" width="23.421875" style="0" customWidth="1"/>
    <col min="2" max="2" width="16.28125" style="0" customWidth="1"/>
    <col min="3" max="3" width="9.28125" style="0" bestFit="1" customWidth="1"/>
    <col min="4" max="4" width="9.7109375" style="0" bestFit="1" customWidth="1"/>
    <col min="5" max="5" width="11.57421875" style="0" customWidth="1"/>
    <col min="6" max="7" width="9.7109375" style="0" bestFit="1" customWidth="1"/>
    <col min="8" max="8" width="13.8515625" style="0" customWidth="1"/>
    <col min="9" max="9" width="12.57421875" style="0" customWidth="1"/>
    <col min="10" max="10" width="13.421875" style="0" customWidth="1"/>
    <col min="11" max="11" width="13.00390625" style="0" customWidth="1"/>
    <col min="12" max="12" width="14.00390625" style="0" customWidth="1"/>
  </cols>
  <sheetData>
    <row r="1" spans="1:12" ht="43.5" customHeight="1" thickBot="1">
      <c r="A1" s="50" t="s">
        <v>17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36.75" customHeight="1">
      <c r="A2" s="53" t="s">
        <v>18</v>
      </c>
      <c r="B2" s="46" t="s">
        <v>0</v>
      </c>
      <c r="C2" s="56" t="s">
        <v>1</v>
      </c>
      <c r="D2" s="57"/>
      <c r="E2" s="58"/>
      <c r="F2" s="59" t="s">
        <v>2</v>
      </c>
      <c r="G2" s="60"/>
      <c r="H2" s="61" t="s">
        <v>3</v>
      </c>
      <c r="I2" s="65" t="s">
        <v>16</v>
      </c>
      <c r="J2" s="65" t="s">
        <v>15</v>
      </c>
      <c r="K2" s="63" t="s">
        <v>4</v>
      </c>
      <c r="L2" s="63" t="s">
        <v>11</v>
      </c>
    </row>
    <row r="3" spans="1:12" ht="39" thickBot="1">
      <c r="A3" s="54"/>
      <c r="B3" s="55"/>
      <c r="C3" s="11" t="s">
        <v>5</v>
      </c>
      <c r="D3" s="5" t="s">
        <v>6</v>
      </c>
      <c r="E3" s="6" t="s">
        <v>7</v>
      </c>
      <c r="F3" s="7" t="s">
        <v>5</v>
      </c>
      <c r="G3" s="8" t="s">
        <v>8</v>
      </c>
      <c r="H3" s="62"/>
      <c r="I3" s="66"/>
      <c r="J3" s="66"/>
      <c r="K3" s="64"/>
      <c r="L3" s="64"/>
    </row>
    <row r="4" spans="1:12" ht="45" customHeight="1">
      <c r="A4" s="46" t="s">
        <v>23</v>
      </c>
      <c r="B4" s="9" t="s">
        <v>13</v>
      </c>
      <c r="C4" s="30" t="s">
        <v>9</v>
      </c>
      <c r="D4" s="21">
        <v>464</v>
      </c>
      <c r="E4" s="22">
        <f>D4</f>
        <v>464</v>
      </c>
      <c r="F4" s="29" t="s">
        <v>9</v>
      </c>
      <c r="G4" s="12"/>
      <c r="H4" s="13">
        <f>D4*G4</f>
        <v>0</v>
      </c>
      <c r="I4" s="13">
        <f>E4*28.3</f>
        <v>13131.2</v>
      </c>
      <c r="J4" s="13">
        <f>H4+I4</f>
        <v>13131.2</v>
      </c>
      <c r="K4" s="14">
        <f>J4*0.21</f>
        <v>2757.552</v>
      </c>
      <c r="L4" s="14">
        <f>J4+K4</f>
        <v>15888.752</v>
      </c>
    </row>
    <row r="5" spans="1:12" ht="15">
      <c r="A5" s="47"/>
      <c r="B5" s="10" t="s">
        <v>19</v>
      </c>
      <c r="C5" s="23">
        <v>732</v>
      </c>
      <c r="D5" s="24">
        <v>1270</v>
      </c>
      <c r="E5" s="25">
        <f>C5+D5</f>
        <v>2002</v>
      </c>
      <c r="F5" s="15"/>
      <c r="G5" s="16"/>
      <c r="H5" s="13">
        <f>C5*F5+D5*G5</f>
        <v>0</v>
      </c>
      <c r="I5" s="13">
        <f aca="true" t="shared" si="0" ref="I5:I9">E5*28.3</f>
        <v>56656.6</v>
      </c>
      <c r="J5" s="13">
        <f>H5+I5</f>
        <v>56656.6</v>
      </c>
      <c r="K5" s="14">
        <f aca="true" t="shared" si="1" ref="K5:K9">J5*0.21</f>
        <v>11897.885999999999</v>
      </c>
      <c r="L5" s="14">
        <f aca="true" t="shared" si="2" ref="L5:L9">J5+K5</f>
        <v>68554.486</v>
      </c>
    </row>
    <row r="6" spans="1:12" ht="15">
      <c r="A6" s="47"/>
      <c r="B6" s="10" t="s">
        <v>20</v>
      </c>
      <c r="C6" s="23">
        <v>216</v>
      </c>
      <c r="D6" s="24">
        <v>12</v>
      </c>
      <c r="E6" s="25">
        <f>C6+D6</f>
        <v>228</v>
      </c>
      <c r="F6" s="15"/>
      <c r="G6" s="16"/>
      <c r="H6" s="13">
        <f>C6*F6+D6*G6</f>
        <v>0</v>
      </c>
      <c r="I6" s="13">
        <f t="shared" si="0"/>
        <v>6452.400000000001</v>
      </c>
      <c r="J6" s="13">
        <f>H6+I6</f>
        <v>6452.400000000001</v>
      </c>
      <c r="K6" s="14">
        <f t="shared" si="1"/>
        <v>1355.0040000000001</v>
      </c>
      <c r="L6" s="14">
        <f t="shared" si="2"/>
        <v>7807.404</v>
      </c>
    </row>
    <row r="7" spans="1:12" ht="15.75" thickBot="1">
      <c r="A7" s="47"/>
      <c r="B7" s="10" t="s">
        <v>14</v>
      </c>
      <c r="C7" s="31" t="s">
        <v>9</v>
      </c>
      <c r="D7" s="24">
        <v>2018</v>
      </c>
      <c r="E7" s="25">
        <f>D7</f>
        <v>2018</v>
      </c>
      <c r="F7" s="32" t="s">
        <v>9</v>
      </c>
      <c r="G7" s="16"/>
      <c r="H7" s="13">
        <f>D7*G7</f>
        <v>0</v>
      </c>
      <c r="I7" s="13">
        <f t="shared" si="0"/>
        <v>57109.4</v>
      </c>
      <c r="J7" s="13">
        <f>H7+I7</f>
        <v>57109.4</v>
      </c>
      <c r="K7" s="14">
        <f t="shared" si="1"/>
        <v>11992.974</v>
      </c>
      <c r="L7" s="14">
        <f t="shared" si="2"/>
        <v>69102.374</v>
      </c>
    </row>
    <row r="8" spans="1:12" ht="15.75" thickBot="1">
      <c r="A8" s="48" t="s">
        <v>10</v>
      </c>
      <c r="B8" s="49"/>
      <c r="C8" s="26">
        <f>SUM(C4:C7)</f>
        <v>948</v>
      </c>
      <c r="D8" s="27">
        <f>SUM(D4:D7)</f>
        <v>3764</v>
      </c>
      <c r="E8" s="28">
        <f>SUM(E4:E7)</f>
        <v>4712</v>
      </c>
      <c r="F8" s="17"/>
      <c r="G8" s="18"/>
      <c r="H8" s="19">
        <f>SUM(H4:H7)</f>
        <v>0</v>
      </c>
      <c r="I8" s="19">
        <f>SUM(I4:I7)</f>
        <v>133349.6</v>
      </c>
      <c r="J8" s="19">
        <f>SUM(J4:J7)</f>
        <v>133349.6</v>
      </c>
      <c r="K8" s="20">
        <f>SUM(K4:K7)</f>
        <v>28003.415999999997</v>
      </c>
      <c r="L8" s="20">
        <f>SUM(L4:L7)</f>
        <v>161353.016</v>
      </c>
    </row>
    <row r="9" spans="1:12" ht="51.75" thickBot="1">
      <c r="A9" s="34" t="s">
        <v>24</v>
      </c>
      <c r="B9" s="35" t="s">
        <v>21</v>
      </c>
      <c r="C9" s="36">
        <v>110</v>
      </c>
      <c r="D9" s="37">
        <v>186</v>
      </c>
      <c r="E9" s="38">
        <f>C9+D9</f>
        <v>296</v>
      </c>
      <c r="F9" s="39"/>
      <c r="G9" s="40"/>
      <c r="H9" s="41">
        <f>C9*F9+D9*G9</f>
        <v>0</v>
      </c>
      <c r="I9" s="42">
        <f t="shared" si="0"/>
        <v>8376.800000000001</v>
      </c>
      <c r="J9" s="42">
        <f>H9+I9</f>
        <v>8376.800000000001</v>
      </c>
      <c r="K9" s="43">
        <f t="shared" si="1"/>
        <v>1759.1280000000002</v>
      </c>
      <c r="L9" s="43">
        <f t="shared" si="2"/>
        <v>10135.928000000002</v>
      </c>
    </row>
    <row r="10" spans="1:12" ht="15.75" thickBot="1">
      <c r="A10" s="33" t="s">
        <v>22</v>
      </c>
      <c r="B10" s="33"/>
      <c r="C10" s="44">
        <f>SUM(C8:C9)</f>
        <v>1058</v>
      </c>
      <c r="D10" s="44">
        <f>SUM(D8:D9)</f>
        <v>3950</v>
      </c>
      <c r="E10" s="44">
        <f>SUM(E8:E9)</f>
        <v>5008</v>
      </c>
      <c r="F10" s="33"/>
      <c r="G10" s="33"/>
      <c r="H10" s="45">
        <f>SUM(H8:H9)</f>
        <v>0</v>
      </c>
      <c r="I10" s="45">
        <f>SUM(I8:I9)</f>
        <v>141726.4</v>
      </c>
      <c r="J10" s="45">
        <f>SUM(J8:J9)</f>
        <v>141726.4</v>
      </c>
      <c r="K10" s="45">
        <f>SUM(K8:K9)</f>
        <v>29762.543999999998</v>
      </c>
      <c r="L10" s="45">
        <f>SUM(L8:L9)</f>
        <v>171488.94400000002</v>
      </c>
    </row>
    <row r="11" spans="1:12" ht="1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5">
      <c r="A12" s="4" t="s">
        <v>12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</sheetData>
  <mergeCells count="12">
    <mergeCell ref="A4:A7"/>
    <mergeCell ref="A8:B8"/>
    <mergeCell ref="A1:L1"/>
    <mergeCell ref="A2:A3"/>
    <mergeCell ref="B2:B3"/>
    <mergeCell ref="C2:E2"/>
    <mergeCell ref="F2:G2"/>
    <mergeCell ref="H2:H3"/>
    <mergeCell ref="K2:K3"/>
    <mergeCell ref="L2:L3"/>
    <mergeCell ref="I2:I3"/>
    <mergeCell ref="J2:J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Motal</dc:creator>
  <cp:keywords/>
  <dc:description/>
  <cp:lastModifiedBy>Motal</cp:lastModifiedBy>
  <dcterms:created xsi:type="dcterms:W3CDTF">2013-04-02T10:44:02Z</dcterms:created>
  <dcterms:modified xsi:type="dcterms:W3CDTF">2014-04-22T12:45:18Z</dcterms:modified>
  <cp:category/>
  <cp:version/>
  <cp:contentType/>
  <cp:contentStatus/>
</cp:coreProperties>
</file>