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Kubát L\2021\Světlík\"/>
    </mc:Choice>
  </mc:AlternateContent>
  <xr:revisionPtr revIDLastSave="0" documentId="8_{E15A2203-9EC3-487E-9DC0-C454E02ED76C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103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2021032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2021032 Pol'!$A$1:$W$186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Z138" i="12" l="1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G34" i="12"/>
  <c r="I34" i="12"/>
  <c r="K34" i="12"/>
  <c r="M34" i="12"/>
  <c r="O34" i="12"/>
  <c r="Q34" i="12"/>
  <c r="U34" i="12"/>
  <c r="G36" i="12"/>
  <c r="M36" i="12" s="1"/>
  <c r="I36" i="12"/>
  <c r="K36" i="12"/>
  <c r="O36" i="12"/>
  <c r="Q36" i="12"/>
  <c r="U36" i="12"/>
  <c r="G38" i="12"/>
  <c r="M38" i="12" s="1"/>
  <c r="I38" i="12"/>
  <c r="K38" i="12"/>
  <c r="K33" i="12" s="1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2" i="12"/>
  <c r="M42" i="12" s="1"/>
  <c r="I42" i="12"/>
  <c r="K42" i="12"/>
  <c r="O42" i="12"/>
  <c r="Q42" i="12"/>
  <c r="U42" i="12"/>
  <c r="G44" i="12"/>
  <c r="I44" i="12"/>
  <c r="K44" i="12"/>
  <c r="O44" i="12"/>
  <c r="O43" i="12" s="1"/>
  <c r="Q44" i="12"/>
  <c r="U44" i="12"/>
  <c r="G49" i="12"/>
  <c r="I49" i="12"/>
  <c r="I43" i="12" s="1"/>
  <c r="K49" i="12"/>
  <c r="M49" i="12"/>
  <c r="O49" i="12"/>
  <c r="Q49" i="12"/>
  <c r="U49" i="12"/>
  <c r="G59" i="12"/>
  <c r="M59" i="12" s="1"/>
  <c r="I59" i="12"/>
  <c r="K59" i="12"/>
  <c r="O59" i="12"/>
  <c r="Q59" i="12"/>
  <c r="U59" i="12"/>
  <c r="G63" i="12"/>
  <c r="AE176" i="12" s="1"/>
  <c r="I63" i="12"/>
  <c r="K63" i="12"/>
  <c r="O63" i="12"/>
  <c r="Q63" i="12"/>
  <c r="U63" i="12"/>
  <c r="G68" i="12"/>
  <c r="M68" i="12" s="1"/>
  <c r="I68" i="12"/>
  <c r="K68" i="12"/>
  <c r="O68" i="12"/>
  <c r="Q68" i="12"/>
  <c r="U68" i="12"/>
  <c r="G72" i="12"/>
  <c r="I72" i="12"/>
  <c r="K72" i="12"/>
  <c r="M72" i="12"/>
  <c r="O72" i="12"/>
  <c r="Q72" i="12"/>
  <c r="U72" i="12"/>
  <c r="G74" i="12"/>
  <c r="I52" i="1" s="1"/>
  <c r="O74" i="12"/>
  <c r="G75" i="12"/>
  <c r="M75" i="12" s="1"/>
  <c r="M74" i="12" s="1"/>
  <c r="I75" i="12"/>
  <c r="I74" i="12" s="1"/>
  <c r="K75" i="12"/>
  <c r="K74" i="12" s="1"/>
  <c r="O75" i="12"/>
  <c r="Q75" i="12"/>
  <c r="Q74" i="12" s="1"/>
  <c r="U75" i="12"/>
  <c r="U74" i="12" s="1"/>
  <c r="G84" i="12"/>
  <c r="M84" i="12" s="1"/>
  <c r="M83" i="12" s="1"/>
  <c r="I84" i="12"/>
  <c r="I83" i="12" s="1"/>
  <c r="K84" i="12"/>
  <c r="K83" i="12" s="1"/>
  <c r="O84" i="12"/>
  <c r="O83" i="12" s="1"/>
  <c r="Q84" i="12"/>
  <c r="Q83" i="12" s="1"/>
  <c r="U84" i="12"/>
  <c r="U83" i="12" s="1"/>
  <c r="O85" i="12"/>
  <c r="G86" i="12"/>
  <c r="I86" i="12"/>
  <c r="I85" i="12" s="1"/>
  <c r="K86" i="12"/>
  <c r="M86" i="12"/>
  <c r="O86" i="12"/>
  <c r="Q86" i="12"/>
  <c r="U86" i="12"/>
  <c r="G94" i="12"/>
  <c r="M94" i="12" s="1"/>
  <c r="I94" i="12"/>
  <c r="K94" i="12"/>
  <c r="K85" i="12" s="1"/>
  <c r="O94" i="12"/>
  <c r="Q94" i="12"/>
  <c r="U94" i="12"/>
  <c r="G115" i="12"/>
  <c r="G114" i="12" s="1"/>
  <c r="I55" i="1" s="1"/>
  <c r="I115" i="12"/>
  <c r="I114" i="12" s="1"/>
  <c r="K115" i="12"/>
  <c r="K114" i="12" s="1"/>
  <c r="O115" i="12"/>
  <c r="O114" i="12" s="1"/>
  <c r="Q115" i="12"/>
  <c r="Q114" i="12" s="1"/>
  <c r="U115" i="12"/>
  <c r="U114" i="12" s="1"/>
  <c r="I126" i="12"/>
  <c r="G127" i="12"/>
  <c r="G126" i="12" s="1"/>
  <c r="I56" i="1" s="1"/>
  <c r="I127" i="12"/>
  <c r="K127" i="12"/>
  <c r="K126" i="12" s="1"/>
  <c r="O127" i="12"/>
  <c r="O126" i="12" s="1"/>
  <c r="Q127" i="12"/>
  <c r="Q126" i="12" s="1"/>
  <c r="U127" i="12"/>
  <c r="U126" i="12" s="1"/>
  <c r="G130" i="12"/>
  <c r="M130" i="12" s="1"/>
  <c r="M129" i="12" s="1"/>
  <c r="I130" i="12"/>
  <c r="I129" i="12" s="1"/>
  <c r="K130" i="12"/>
  <c r="K129" i="12" s="1"/>
  <c r="O130" i="12"/>
  <c r="O129" i="12" s="1"/>
  <c r="Q130" i="12"/>
  <c r="Q129" i="12" s="1"/>
  <c r="U130" i="12"/>
  <c r="U129" i="12" s="1"/>
  <c r="G137" i="12"/>
  <c r="M137" i="12" s="1"/>
  <c r="I137" i="12"/>
  <c r="K137" i="12"/>
  <c r="O137" i="12"/>
  <c r="Q137" i="12"/>
  <c r="U137" i="12"/>
  <c r="G140" i="12"/>
  <c r="I140" i="12"/>
  <c r="K140" i="12"/>
  <c r="M140" i="12"/>
  <c r="O140" i="12"/>
  <c r="Q140" i="12"/>
  <c r="U140" i="12"/>
  <c r="G144" i="12"/>
  <c r="M144" i="12" s="1"/>
  <c r="I144" i="12"/>
  <c r="K144" i="12"/>
  <c r="O144" i="12"/>
  <c r="Q144" i="12"/>
  <c r="Q136" i="12" s="1"/>
  <c r="U144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Q150" i="12"/>
  <c r="G151" i="12"/>
  <c r="I151" i="12"/>
  <c r="I150" i="12" s="1"/>
  <c r="K151" i="12"/>
  <c r="M151" i="12"/>
  <c r="O151" i="12"/>
  <c r="Q151" i="12"/>
  <c r="U151" i="12"/>
  <c r="G157" i="12"/>
  <c r="M157" i="12" s="1"/>
  <c r="I157" i="12"/>
  <c r="K157" i="12"/>
  <c r="O157" i="12"/>
  <c r="Q157" i="12"/>
  <c r="U157" i="12"/>
  <c r="G164" i="12"/>
  <c r="I164" i="12"/>
  <c r="K164" i="12"/>
  <c r="O164" i="12"/>
  <c r="Q164" i="12"/>
  <c r="U164" i="12"/>
  <c r="AD176" i="12"/>
  <c r="F39" i="1" s="1"/>
  <c r="I20" i="1"/>
  <c r="J28" i="1"/>
  <c r="J26" i="1"/>
  <c r="G38" i="1"/>
  <c r="F38" i="1"/>
  <c r="J23" i="1"/>
  <c r="J24" i="1"/>
  <c r="J25" i="1"/>
  <c r="J27" i="1"/>
  <c r="E24" i="1"/>
  <c r="E26" i="1"/>
  <c r="G41" i="1" l="1"/>
  <c r="G40" i="1"/>
  <c r="G39" i="1"/>
  <c r="G42" i="1" s="1"/>
  <c r="G25" i="1" s="1"/>
  <c r="A25" i="1" s="1"/>
  <c r="G26" i="1" s="1"/>
  <c r="F42" i="1"/>
  <c r="G28" i="1" s="1"/>
  <c r="K150" i="12"/>
  <c r="U85" i="12"/>
  <c r="G85" i="12"/>
  <c r="I54" i="1" s="1"/>
  <c r="I17" i="1" s="1"/>
  <c r="K43" i="12"/>
  <c r="F40" i="1"/>
  <c r="H40" i="1" s="1"/>
  <c r="I40" i="1" s="1"/>
  <c r="Q85" i="12"/>
  <c r="U33" i="12"/>
  <c r="I33" i="12"/>
  <c r="G136" i="12"/>
  <c r="I58" i="1" s="1"/>
  <c r="G83" i="12"/>
  <c r="I53" i="1" s="1"/>
  <c r="Q43" i="12"/>
  <c r="G43" i="12"/>
  <c r="I51" i="1" s="1"/>
  <c r="F41" i="1"/>
  <c r="H41" i="1" s="1"/>
  <c r="I41" i="1" s="1"/>
  <c r="U136" i="12"/>
  <c r="M85" i="12"/>
  <c r="G150" i="12"/>
  <c r="I59" i="1" s="1"/>
  <c r="I19" i="1" s="1"/>
  <c r="U150" i="12"/>
  <c r="I136" i="12"/>
  <c r="M63" i="12"/>
  <c r="I49" i="1"/>
  <c r="I60" i="1" s="1"/>
  <c r="O136" i="12"/>
  <c r="U43" i="12"/>
  <c r="Q33" i="12"/>
  <c r="K136" i="12"/>
  <c r="O150" i="12"/>
  <c r="O33" i="12"/>
  <c r="M136" i="12"/>
  <c r="M33" i="12"/>
  <c r="G33" i="12"/>
  <c r="I50" i="1" s="1"/>
  <c r="G129" i="12"/>
  <c r="I57" i="1" s="1"/>
  <c r="I18" i="1" s="1"/>
  <c r="M164" i="12"/>
  <c r="M150" i="12" s="1"/>
  <c r="M115" i="12"/>
  <c r="M114" i="12" s="1"/>
  <c r="M127" i="12"/>
  <c r="M126" i="12" s="1"/>
  <c r="M44" i="12"/>
  <c r="J58" i="1" l="1"/>
  <c r="J55" i="1"/>
  <c r="J54" i="1"/>
  <c r="J52" i="1"/>
  <c r="J56" i="1"/>
  <c r="J53" i="1"/>
  <c r="J57" i="1"/>
  <c r="J49" i="1"/>
  <c r="J50" i="1"/>
  <c r="J59" i="1"/>
  <c r="H39" i="1"/>
  <c r="H42" i="1" s="1"/>
  <c r="A26" i="1"/>
  <c r="I16" i="1"/>
  <c r="I21" i="1" s="1"/>
  <c r="M43" i="12"/>
  <c r="G23" i="1"/>
  <c r="A23" i="1" s="1"/>
  <c r="G176" i="12"/>
  <c r="J51" i="1"/>
  <c r="I39" i="1" l="1"/>
  <c r="I42" i="1" s="1"/>
  <c r="J60" i="1"/>
  <c r="G24" i="1"/>
  <c r="A27" i="1" s="1"/>
  <c r="A24" i="1"/>
  <c r="J39" i="1" l="1"/>
  <c r="J42" i="1" s="1"/>
  <c r="J41" i="1"/>
  <c r="J40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FDD3F466-C18F-47CA-BCFB-C70065DABC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<sst xmlns="http://schemas.openxmlformats.org/spreadsheetml/2006/main" count="630" uniqueCount="289">
  <si>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</si>
  <si>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</si>
  <si>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</si>
  <si>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</si>
  <si>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</si>
  <si>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</si>
  <si>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</si>
  <si>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</si>
  <si>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</si>
  <si>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</si>
  <si>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</si>
  <si>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</si>
  <si>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</si>
  <si>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</si>
  <si>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</si>
  <si>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</si>
  <si>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</si>
  <si>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</si>
  <si>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</si>
  <si>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</si>
  <si>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</si>
  <si>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</si>
  <si>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</si>
  <si>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</si>
  <si>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</si>
  <si>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</si>
  <si>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</si>
  <si>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</si>
  <si>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</si>
  <si>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</si>
  <si>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</si>
  <si>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</si>
  <si>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</si>
  <si>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</si>
  <si>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</si>
  <si>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</si>
  <si>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</si>
  <si>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</si>
  <si>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</si>
  <si>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</si>
  <si>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</si>
  <si>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</si>
  <si>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</si>
  <si>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2021032</t>
  </si>
  <si>
    <t>Nový Bor</t>
  </si>
  <si>
    <t>01</t>
  </si>
  <si>
    <t>Výměna střešního světlíku</t>
  </si>
  <si>
    <t>Objekt:</t>
  </si>
  <si>
    <t>Rozpočet:</t>
  </si>
  <si>
    <t>Objekt B MÚ Nový Bor, ul. B. Egermanna č.p. 1001, Nový Bor</t>
  </si>
  <si>
    <t>Stavba</t>
  </si>
  <si>
    <t>Celkem za stavbu</t>
  </si>
  <si>
    <t>CZK</t>
  </si>
  <si>
    <t>Rekapitulace dílů</t>
  </si>
  <si>
    <t>Typ dílu</t>
  </si>
  <si>
    <t>342</t>
  </si>
  <si>
    <t>Sádrokartonové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</si>
  <si>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</si>
  <si>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</si>
  <si>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</si>
  <si>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</si>
  <si>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</si>
  <si>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</si>
  <si>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</si>
  <si>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</si>
  <si>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</si>
  <si>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</si>
  <si>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</si>
  <si>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</si>
  <si>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</si>
  <si>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</si>
  <si>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</si>
  <si>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</si>
  <si>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</si>
  <si>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</si>
  <si>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</si>
  <si>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</si>
  <si>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</si>
  <si>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</si>
  <si>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</si>
  <si>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</si>
  <si>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</si>
  <si>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</si>
  <si>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</si>
  <si>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</si>
  <si>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</si>
  <si>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</si>
  <si>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</si>
  <si>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</si>
  <si>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</si>
  <si>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</si>
  <si>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</si>
  <si>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</si>
  <si>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</si>
  <si>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</si>
  <si>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</si>
  <si>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</si>
  <si>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</si>
  <si>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</si>
  <si>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</si>
  <si>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</si>
  <si>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</si>
  <si>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</si>
  <si>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</si>
  <si>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342.01</t>
  </si>
  <si>
    <t>Doplnění konstrukce, doplnění SDRK desek, tmelení a pod.</t>
  </si>
  <si>
    <t xml:space="preserve">m2    </t>
  </si>
  <si>
    <t>Indiv</t>
  </si>
  <si>
    <t>Práce</t>
  </si>
  <si>
    <t>POL1_</t>
  </si>
  <si>
    <t>poznámka  E</t>
  </si>
  <si>
    <t>POP</t>
  </si>
  <si>
    <t/>
  </si>
  <si>
    <t>PROJEKT PŘEDPOKLÁDÁ NUTNOU OPRAVU ŽEBER NOSNÉ KONSTRUKCE,</t>
  </si>
  <si>
    <t>PŘEDPOKLAD PRACÍ:</t>
  </si>
  <si>
    <t>- 50% PLOCHY SDK OBKLADU KOMPLETNĚ SEJMOU A PROVÉST NOVÉ</t>
  </si>
  <si>
    <t>OBLOŽENÍ, POUŽÍT SYSTÉMOVÉ ŘEŠENÍ VČ. DESKY DIAMANT (NUTNÁ</t>
  </si>
  <si>
    <t>ODOLNOST PROTI VLHKU A DÁLE PROTIPOŽÁNÍ ODOLNOST)</t>
  </si>
  <si>
    <t>- ZBYLOU PLOCHU ŽEBER PŘEBROUSIT</t>
  </si>
  <si>
    <t>- SDK KONSTRUKCE KOMPLETNĚ OPATŘIT V CELÉ PLOŠE JEMNÝM TMELEM,</t>
  </si>
  <si>
    <t>PŘEBROUSIT, TENTO POSTUP OPAKOVAT DO DOBY, KDY BUDE POVRCH VYHOVUJÍCÍ</t>
  </si>
  <si>
    <t>- STYK SDK KONSTURKCÍ A OKOLNÍ OMÍTKY OPRAVIT A SPÁRU VYPLNIT</t>
  </si>
  <si>
    <t>BÍLÝM ELASTOMEROVÝM TMELEM</t>
  </si>
  <si>
    <t>- ZHOTOVITEL PROVEDE SDK DESKY I NA VRCHU ŽEBER !</t>
  </si>
  <si>
    <t xml:space="preserve">opláštění světlíku : </t>
  </si>
  <si>
    <t>VV</t>
  </si>
  <si>
    <t xml:space="preserve">předpoklad 50% : </t>
  </si>
  <si>
    <t>obvod : 3,3*(0,8+0,3)*8*0,5</t>
  </si>
  <si>
    <t>žebra : 1,6*(0,3+0,2+0,3)*8*0,5</t>
  </si>
  <si>
    <t xml:space="preserve">střed : </t>
  </si>
  <si>
    <t>3,14*0,6*0,6*0,5</t>
  </si>
  <si>
    <t>3,12*1,2*0,63*0,5</t>
  </si>
  <si>
    <t xml:space="preserve">žebra z vrchu : </t>
  </si>
  <si>
    <t>1,6*0,2*8</t>
  </si>
  <si>
    <t>943943221R00</t>
  </si>
  <si>
    <t>Montáž lešení prostorové lehké, do 200kg, H 10 m</t>
  </si>
  <si>
    <t>m3</t>
  </si>
  <si>
    <t>RTS 21/ I</t>
  </si>
  <si>
    <t>3*3*0,5*8*6</t>
  </si>
  <si>
    <t>943943292R00</t>
  </si>
  <si>
    <t>Příplatek za každý měsíc použití k pol..3221, 3222</t>
  </si>
  <si>
    <t>216*2</t>
  </si>
  <si>
    <t>943943821R00</t>
  </si>
  <si>
    <t>Demontáž lešení, prostor. lehké, 200 kPa, H 10 m</t>
  </si>
  <si>
    <t>943955021R00</t>
  </si>
  <si>
    <t>Montáž lešeňové podlahy s příčníky a podél.,H 10 m</t>
  </si>
  <si>
    <t>m2</t>
  </si>
  <si>
    <t>943955191R00</t>
  </si>
  <si>
    <t>Příplatek za každý měsíc použití leš.k pol.21až 41</t>
  </si>
  <si>
    <t>80*2</t>
  </si>
  <si>
    <t>943955821R00</t>
  </si>
  <si>
    <t>Demontáž leš. podlahy s příč. a podélníky, H 10 m</t>
  </si>
  <si>
    <t>95.01</t>
  </si>
  <si>
    <t>Demontáž, uskladnění a zpětná montáž lustru</t>
  </si>
  <si>
    <t xml:space="preserve">ks    </t>
  </si>
  <si>
    <t>poznamka A</t>
  </si>
  <si>
    <t>STÁVAJÍCÍ LUSTR, PROJEKT PŘEDPOKLÁDÁ NUTNO SEJMOUT, USKLADNIT,</t>
  </si>
  <si>
    <t>PO PROVEDENÍ PRACÍ PROVÉST ZPĚTNOU MONTÁŽ</t>
  </si>
  <si>
    <t>95.02</t>
  </si>
  <si>
    <t xml:space="preserve">Zakrývání stávajících podlah - ochrana proti poškození vč. demontáže a likvidace po skončení </t>
  </si>
  <si>
    <t>- provedeno z OSB desek tl. 12 mm a geotextílie</t>
  </si>
  <si>
    <t>poznámka B</t>
  </si>
  <si>
    <t>ZHOTOVITEL PROVEDE PŘED ZAČÁTKEM PRACÍ VHODNÉ ZAKRYTÍ CELÉ</t>
  </si>
  <si>
    <t>PODLAHY MÍSTNOSTI (GEOTEXTÍLIE A PVC FOLIE), DÁLE PROJEKT PŘEDPOKLÁDÁ</t>
  </si>
  <si>
    <t>PRO PROVEDENÍ PRACÍ NUTNOST POSTAVENÍ LEŠENÍ, ZHOTOVITEL PROVEDE</t>
  </si>
  <si>
    <t>VHODNÝM ZPŮSOBEM ZAKRYTÍ PODLAHY V MÍSTĚ LEŠENÍ, NAPŘ. OSB DESKY APOD.</t>
  </si>
  <si>
    <t>3*3,5*0,5*8</t>
  </si>
  <si>
    <t>95.03</t>
  </si>
  <si>
    <t>Zakrývání podlah - ochrana proti  poškození vč. likvidace</t>
  </si>
  <si>
    <t>- zakrývání pevnou fólií PE (ne mikroten) a páskou a geotextílií</t>
  </si>
  <si>
    <t>- čerpání po odsouhlasení TDS a zápisu ve stavebním deníku</t>
  </si>
  <si>
    <t>ostatní plocha mimo lešení : 50</t>
  </si>
  <si>
    <t>95.04</t>
  </si>
  <si>
    <t>Zakrytí střechy proti poškození</t>
  </si>
  <si>
    <t>poznámka C</t>
  </si>
  <si>
    <t>ZHOTOVITEL PROVEDE VHODNÝM ZPŮSOBEM ZAKRYTÍ DOTČENÉ ČÁSTI STŘECHY</t>
  </si>
  <si>
    <t>PROTI POŠKOZENÍ PRACOVNÍKY NEBO STAVEBNÍM MATERIÁLEM</t>
  </si>
  <si>
    <t>95.05</t>
  </si>
  <si>
    <t>Dodávka a montáž - ochrana střechy proti zatečení</t>
  </si>
  <si>
    <t>- PO DOBU, KDY BUDE HROZIT ZATEČENÍ DO OBJEKTU, ZHOTOVITEL NACENÍ DO SVÉ</t>
  </si>
  <si>
    <t>NABÍDKY VHODNÉ OPATŘENÍ PROTI TĚMTO ŠKODÁM, NAVRŽENÍ OPATŘENÍ BUDE</t>
  </si>
  <si>
    <t>PŘEDEM KONZULTOVÁNO S TDS</t>
  </si>
  <si>
    <t>95.06</t>
  </si>
  <si>
    <t>Přípomocné, bourací a ostatní práce vč. pomocného materiálu</t>
  </si>
  <si>
    <t xml:space="preserve">hod   </t>
  </si>
  <si>
    <t>- čerpáno na základě odsouhlasení TDS</t>
  </si>
  <si>
    <t>963016111R00</t>
  </si>
  <si>
    <t>DMTZ podhledu SDK, kovová kce., 1xoplášť.12,5 mm</t>
  </si>
  <si>
    <t>999281151R00</t>
  </si>
  <si>
    <t>Přesun hmot pro opravy a údržbu do v. 25 m,nošením</t>
  </si>
  <si>
    <t>t</t>
  </si>
  <si>
    <t>Přesun hmot</t>
  </si>
  <si>
    <t>POL7_</t>
  </si>
  <si>
    <t>767996801R00</t>
  </si>
  <si>
    <t>Demontáž atypických ocelových konstr. do 50 kg</t>
  </si>
  <si>
    <t>kg</t>
  </si>
  <si>
    <t>poznámka D</t>
  </si>
  <si>
    <t>STÁVAJÍÍC SVĚTLÍK KOMPLETNĚ SEJMOUT, ZLIKVIDOVAT (PROJEKT PŘEDPOKLÁDÁ,</t>
  </si>
  <si>
    <t>ŽE SVĚTLÍK JE PROVEDEN JAKO KOMPLETNĚ ZÁMEČNICKÝ PRVEK- SEJMOUT VČ.</t>
  </si>
  <si>
    <t>UKOTVENÍ DO STÁVAJÍCÍ Ž.B. KONSTRUKCE, HROMOSVODU, ŠPIČKY, VÝPLNĚ U ŠPIČKY, ATD.)</t>
  </si>
  <si>
    <t xml:space="preserve">předpoklad 35 kg /m2 : </t>
  </si>
  <si>
    <t>3*3,7*0,5*8*35</t>
  </si>
  <si>
    <t>767.01</t>
  </si>
  <si>
    <t>Dodávka a montáž - nový světlík vč. kotvení</t>
  </si>
  <si>
    <t>poznámka F</t>
  </si>
  <si>
    <t>ZHOTOVITEL PROVEDE DODÁVKU A MONTÁŽ KOMPLETNĚ NOVÉHO SVĚTLÍKU,</t>
  </si>
  <si>
    <t>ZHOTOVITEL NACENÍ KOMPLETNĚ SYSTÉMOVÉ ŘEŠENÍ CELÉHO PRVKU AŽ DO VRCHOLU,</t>
  </si>
  <si>
    <t>VČETNĚ PROVEDENÍ VŠECH DETAILŮ, UKONČENÍ V NÁVAZNOSTI NA STŘEŠNÍ KRYTINU,</t>
  </si>
  <si>
    <t>UCHYCENÍ HROMOSVODU ATD.</t>
  </si>
  <si>
    <t>ZHOTOVITEL SPLNÍ ZEJMÉNA NÁSLEDUJÍCÍ:</t>
  </si>
  <si>
    <t>- POUŽITY HLINÍKOVÉ PROFILY S PŘERUŠENÝM TEPELNÝM MOSTEM, U(rámu)= max. 1,8 W/M2.K</t>
  </si>
  <si>
    <t>- CELÁ VÝPLŇ Uw= max. 1,4 W/m2.K</t>
  </si>
  <si>
    <t>- ZVUKOVÁ NEPRŮZVUČNOST min. Rw= 38dB</t>
  </si>
  <si>
    <t>- PRVEK PROVEDEN AŽ DO ŠPIČKY, V HORNÍ ČÁSTI (ŠEDIVÁ VÝPLŇ) PROVEDENY VYPLŇOVÉ</t>
  </si>
  <si>
    <t>STŘEŠNÍ DÍLCE PLNÉ</t>
  </si>
  <si>
    <t>- SVĚTLE MODRÁ VÝPLŇ ZASKLENÍ IZOLAČNÍM DVOJSKLEM (TROJSKLEM)</t>
  </si>
  <si>
    <t>- ZHOTOVITEL NACENÍ 2X OTEVÍRAVOU ČÁST, OTEVÍRÁNÍ MOTORICKY VČ. 1X DÁLKOVÉHO</t>
  </si>
  <si>
    <t>OVLÁDÁNÍ, SOUČÁSTÍ DODÁVKY VĚTROVÉ A DEŠŤOVÉ ČIDLO, KOMPLETNÍ PŘIPOJENÍ</t>
  </si>
  <si>
    <t>NA STÁVAJÍCÍ ELEKTROINSTALACI, SAMOSTATNÉ JIŠTĚNÍ, SAMOSTATNÉ MaR</t>
  </si>
  <si>
    <t>- ZHOTOVITEL POUŽIJE ZASKLENÍ BEZPEČNOSTNÍM PROTISLUNEČNÍM SKLEM PRO VÝRAZNÉ</t>
  </si>
  <si>
    <t>SNÍŽENÍ TEPELNÝCH ZISKŮ V MÍSTNOSTI</t>
  </si>
  <si>
    <t>- ZHOTOVITEL NACENÍ VŠECHNY SOUVISEJÍCÍ A PŘIDRUŽENÉ PRÁCE</t>
  </si>
  <si>
    <t>784441120R00</t>
  </si>
  <si>
    <t>Malba latex. 2x, 1barevná+strop, místnost do 5 m</t>
  </si>
  <si>
    <t>poznámka E</t>
  </si>
  <si>
    <t xml:space="preserve">předpoklad : </t>
  </si>
  <si>
    <t>obvod : 3,3*(0,8+0,3)*8</t>
  </si>
  <si>
    <t>žebra : 1,6*(0,3+0,2+0,3)*8</t>
  </si>
  <si>
    <t>3,14*0,6*0,6</t>
  </si>
  <si>
    <t>3,12*1,2*0,63</t>
  </si>
  <si>
    <t>787300801R00</t>
  </si>
  <si>
    <t>Vysklívání střešních konstrukcí tmelených</t>
  </si>
  <si>
    <t>3*3,7*0,5*8</t>
  </si>
  <si>
    <t>21.01</t>
  </si>
  <si>
    <t>Dodávka a montáž části hromosvodu</t>
  </si>
  <si>
    <t>poznámka G</t>
  </si>
  <si>
    <t>ZHOTOVITEL PROVEDE NOVOU ČÁST HROMSOVODU VČ. NOVÉHO JÍMAČE, ZHOTOVITEL ZVOLÍ VHODNÝ</t>
  </si>
  <si>
    <t>MATERIÁL HROMOSVODU (SVĚTLÍ JE HLINÍKOVÝ, STŘECHA MÁ MĚDĚNÉ KLEMPÍŘSKÉ PRVKY,</t>
  </si>
  <si>
    <t>NAPOJENÍ BUDE NA STÁVAJÍCÍ HROMOSVOD NA STŘEŠE, PO PROVEDENÍ PRACÍ PROVÉST REVIZI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</si>
  <si>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</si>
  <si>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</si>
  <si>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</si>
  <si>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1544*0,001</t>
  </si>
  <si>
    <t>979990110R00</t>
  </si>
  <si>
    <t>Poplatek za skládku suti - sádrokartonové desky</t>
  </si>
  <si>
    <t>celkem : 2,60618</t>
  </si>
  <si>
    <t>kov : -1544*0,001</t>
  </si>
  <si>
    <t>sklo : -44,4*0,018</t>
  </si>
  <si>
    <t>979990162R00</t>
  </si>
  <si>
    <t>Poplatek za skládku suti - sklo</t>
  </si>
  <si>
    <t>44,4*0,018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</si>
  <si>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</si>
  <si>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</si>
  <si>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</si>
  <si>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</si>
  <si>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</si>
  <si>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</si>
  <si>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979082111R00</t>
  </si>
  <si>
    <t>Vnitrostaveništní doprava suti do 10 m</t>
  </si>
  <si>
    <t>979082121R00</t>
  </si>
  <si>
    <t>Příplatek k vnitrost. dopravě suti za dalších 5 m</t>
  </si>
  <si>
    <t>00411 R</t>
  </si>
  <si>
    <t>Přípravné a průzkumné služby či práce</t>
  </si>
  <si>
    <t>Soubor</t>
  </si>
  <si>
    <t>VRN</t>
  </si>
  <si>
    <t>POL99_8</t>
  </si>
  <si>
    <t>poznámka</t>
  </si>
  <si>
    <t>- PŘED ZAČÁTKEM PRACÍ PROVEDE ZHOTOVITEL KOMPLETNÍ PASPORTIZACI</t>
  </si>
  <si>
    <t>(FOTODOKUMENTACI) STÁVAJÍCÍCH VNĚJŠÍCH A VNITŘNÍCH DOTČENÝCH PROSTOR</t>
  </si>
  <si>
    <t>VČ. DOTČENÉ ČÁSTI STŘEŠNÍHO PLÁŠTĚ</t>
  </si>
  <si>
    <t>005121 R</t>
  </si>
  <si>
    <t>Zařízení staveniště</t>
  </si>
  <si>
    <t>Veškeré náklady spojené s vybudováním, provozem a odstraněním zařízení staveniště.</t>
  </si>
  <si>
    <t>- ZHOTOVITEL ZABEZPEČÍ STAVENIŠTĚ PO DOBU VÝSTAVBU PROTI VSTUPU</t>
  </si>
  <si>
    <t>NEOPRÁVNĚNÝCH OSOB</t>
  </si>
  <si>
    <t>005123010R</t>
  </si>
  <si>
    <t>Extrémní místo provádění</t>
  </si>
  <si>
    <t>Náklady na ztížené provádění stavebních prací v neobvyklém a práci ztěžujícím prostředí</t>
  </si>
  <si>
    <t>- NA STŘEŠNÍM PLÁŠTI JE PŘÍSTUIP KE SVĚTLÍKU PŘES MÍSTNOST IT SPRÁVCE,</t>
  </si>
  <si>
    <t>KDE JSOU BALKONOVÉ DVEŘE, DÁLE JE NUTNÉ VYLÉST NA STŘEŠE PO STŘEŠNÍ</t>
  </si>
  <si>
    <t>LÁVCE KO KOMÍNU A NÁSLEDNĚ JE VHODNÝ PŘÍSTUP UŽ JEN PO TSŘEŠNÍM PLÁŠTI,</t>
  </si>
  <si>
    <t>ZHOTOVITEL V RÁMCI SVÉ KVALIFIKOVAÉ NABÍDKY NACENÍ JEHO ZPŮSOB DOPRAVY</t>
  </si>
  <si>
    <t>MATEIRÁLU A PRACOVNÍKŮ</t>
  </si>
  <si>
    <t>- PROJEKTANT DŮRAZNĚ UPOZORŇUJE, ŽE JE NUTNÉ, ABY ZHOTOVITEL PRO</t>
  </si>
  <si>
    <t>ZPRACOVÁNÍ SVÉ KVALIFIKOVAÉ NABÍDKY PROVEDL PROHLÍDKU MÍSTA PLNĚNÍ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</si>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</sst>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vEg4jUD1FtHiHzOux5twxeRGhjGJSejK9o1NrwYMEaRZzjHAoLoeR0eY5hPhMgrKof+ub3tUaycYHyvXZQcZ6A==" saltValue="q68bIlQu1guMNvv0WjbYT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43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2703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SUMIF(F49:F59,A16,I49:I59)+SUMIF(F49:F59,"PSU",I49:I59)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SUMIF(F49:F59,A17,I49:I59)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SUMIF(F49:F59,A18,I49:I59)</f>
        <v>0</v>
      </c>
      <c r="J18" s="85"/>
    </row>
    <row r="19" spans="1:10" ht="23.25" customHeight="1" x14ac:dyDescent="0.25">
      <c r="A19" s="196" t="s">
        <v>76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SUMIF(F49:F59,A19,I49:I59)</f>
        <v>0</v>
      </c>
      <c r="J19" s="85"/>
    </row>
    <row r="20" spans="1:10" ht="23.25" customHeight="1" x14ac:dyDescent="0.25">
      <c r="A20" s="196" t="s">
        <v>77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SUMIF(F49:F59,A20,I49:I59)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5">
      <c r="A39" s="137">
        <v>1</v>
      </c>
      <c r="B39" s="147" t="s">
        <v>50</v>
      </c>
      <c r="C39" s="148"/>
      <c r="D39" s="148"/>
      <c r="E39" s="148"/>
      <c r="F39" s="149">
        <f>'01 2021032 Pol'!AD176</f>
        <v>0</v>
      </c>
      <c r="G39" s="150">
        <f>'01 2021032 Pol'!AE176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3" t="s">
        <v>45</v>
      </c>
      <c r="C40" s="154" t="s">
        <v>46</v>
      </c>
      <c r="D40" s="154"/>
      <c r="E40" s="154"/>
      <c r="F40" s="155">
        <f>'01 2021032 Pol'!AD176</f>
        <v>0</v>
      </c>
      <c r="G40" s="156">
        <f>'01 2021032 Pol'!AE176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5">
      <c r="A41" s="137">
        <v>3</v>
      </c>
      <c r="B41" s="158" t="s">
        <v>43</v>
      </c>
      <c r="C41" s="148" t="s">
        <v>44</v>
      </c>
      <c r="D41" s="148"/>
      <c r="E41" s="148"/>
      <c r="F41" s="159">
        <f>'01 2021032 Pol'!AD176</f>
        <v>0</v>
      </c>
      <c r="G41" s="151">
        <f>'01 2021032 Pol'!AE176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5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" x14ac:dyDescent="0.3">
      <c r="B46" s="176" t="s">
        <v>53</v>
      </c>
    </row>
    <row r="48" spans="1:10" ht="25.5" customHeight="1" x14ac:dyDescent="0.25">
      <c r="A48" s="178"/>
      <c r="B48" s="181" t="s">
        <v>18</v>
      </c>
      <c r="C48" s="181" t="s">
        <v>6</v>
      </c>
      <c r="D48" s="182"/>
      <c r="E48" s="182"/>
      <c r="F48" s="183" t="s">
        <v>54</v>
      </c>
      <c r="G48" s="183"/>
      <c r="H48" s="183"/>
      <c r="I48" s="183" t="s">
        <v>31</v>
      </c>
      <c r="J48" s="183" t="s">
        <v>0</v>
      </c>
    </row>
    <row r="49" spans="1:10" ht="36.75" customHeight="1" x14ac:dyDescent="0.25">
      <c r="A49" s="179"/>
      <c r="B49" s="184" t="s">
        <v>55</v>
      </c>
      <c r="C49" s="185" t="s">
        <v>56</v>
      </c>
      <c r="D49" s="186"/>
      <c r="E49" s="186"/>
      <c r="F49" s="192" t="s">
        <v>26</v>
      </c>
      <c r="G49" s="193"/>
      <c r="H49" s="193"/>
      <c r="I49" s="193">
        <f>'01 2021032 Pol'!G8</f>
        <v>0</v>
      </c>
      <c r="J49" s="190" t="str">
        <f>IF(I60=0,"",I49/I60*100)</f>
        <v/>
      </c>
    </row>
    <row r="50" spans="1:10" ht="36.75" customHeight="1" x14ac:dyDescent="0.25">
      <c r="A50" s="179"/>
      <c r="B50" s="184" t="s">
        <v>57</v>
      </c>
      <c r="C50" s="185" t="s">
        <v>58</v>
      </c>
      <c r="D50" s="186"/>
      <c r="E50" s="186"/>
      <c r="F50" s="192" t="s">
        <v>26</v>
      </c>
      <c r="G50" s="193"/>
      <c r="H50" s="193"/>
      <c r="I50" s="193">
        <f>'01 2021032 Pol'!G33</f>
        <v>0</v>
      </c>
      <c r="J50" s="190" t="str">
        <f>IF(I60=0,"",I50/I60*100)</f>
        <v/>
      </c>
    </row>
    <row r="51" spans="1:10" ht="36.75" customHeight="1" x14ac:dyDescent="0.25">
      <c r="A51" s="179"/>
      <c r="B51" s="184" t="s">
        <v>59</v>
      </c>
      <c r="C51" s="185" t="s">
        <v>60</v>
      </c>
      <c r="D51" s="186"/>
      <c r="E51" s="186"/>
      <c r="F51" s="192" t="s">
        <v>26</v>
      </c>
      <c r="G51" s="193"/>
      <c r="H51" s="193"/>
      <c r="I51" s="193">
        <f>'01 2021032 Pol'!G43</f>
        <v>0</v>
      </c>
      <c r="J51" s="190" t="str">
        <f>IF(I60=0,"",I51/I60*100)</f>
        <v/>
      </c>
    </row>
    <row r="52" spans="1:10" ht="36.75" customHeight="1" x14ac:dyDescent="0.25">
      <c r="A52" s="179"/>
      <c r="B52" s="184" t="s">
        <v>61</v>
      </c>
      <c r="C52" s="185" t="s">
        <v>62</v>
      </c>
      <c r="D52" s="186"/>
      <c r="E52" s="186"/>
      <c r="F52" s="192" t="s">
        <v>26</v>
      </c>
      <c r="G52" s="193"/>
      <c r="H52" s="193"/>
      <c r="I52" s="193">
        <f>'01 2021032 Pol'!G74</f>
        <v>0</v>
      </c>
      <c r="J52" s="190" t="str">
        <f>IF(I60=0,"",I52/I60*100)</f>
        <v/>
      </c>
    </row>
    <row r="53" spans="1:10" ht="36.75" customHeight="1" x14ac:dyDescent="0.25">
      <c r="A53" s="179"/>
      <c r="B53" s="184" t="s">
        <v>63</v>
      </c>
      <c r="C53" s="185" t="s">
        <v>64</v>
      </c>
      <c r="D53" s="186"/>
      <c r="E53" s="186"/>
      <c r="F53" s="192" t="s">
        <v>26</v>
      </c>
      <c r="G53" s="193"/>
      <c r="H53" s="193"/>
      <c r="I53" s="193">
        <f>'01 2021032 Pol'!G83</f>
        <v>0</v>
      </c>
      <c r="J53" s="190" t="str">
        <f>IF(I60=0,"",I53/I60*100)</f>
        <v/>
      </c>
    </row>
    <row r="54" spans="1:10" ht="36.75" customHeight="1" x14ac:dyDescent="0.25">
      <c r="A54" s="179"/>
      <c r="B54" s="184" t="s">
        <v>65</v>
      </c>
      <c r="C54" s="185" t="s">
        <v>66</v>
      </c>
      <c r="D54" s="186"/>
      <c r="E54" s="186"/>
      <c r="F54" s="192" t="s">
        <v>27</v>
      </c>
      <c r="G54" s="193"/>
      <c r="H54" s="193"/>
      <c r="I54" s="193">
        <f>'01 2021032 Pol'!G85</f>
        <v>0</v>
      </c>
      <c r="J54" s="190" t="str">
        <f>IF(I60=0,"",I54/I60*100)</f>
        <v/>
      </c>
    </row>
    <row r="55" spans="1:10" ht="36.75" customHeight="1" x14ac:dyDescent="0.25">
      <c r="A55" s="179"/>
      <c r="B55" s="184" t="s">
        <v>67</v>
      </c>
      <c r="C55" s="185" t="s">
        <v>68</v>
      </c>
      <c r="D55" s="186"/>
      <c r="E55" s="186"/>
      <c r="F55" s="192" t="s">
        <v>27</v>
      </c>
      <c r="G55" s="193"/>
      <c r="H55" s="193"/>
      <c r="I55" s="193">
        <f>'01 2021032 Pol'!G114</f>
        <v>0</v>
      </c>
      <c r="J55" s="190" t="str">
        <f>IF(I60=0,"",I55/I60*100)</f>
        <v/>
      </c>
    </row>
    <row r="56" spans="1:10" ht="36.75" customHeight="1" x14ac:dyDescent="0.25">
      <c r="A56" s="179"/>
      <c r="B56" s="184" t="s">
        <v>69</v>
      </c>
      <c r="C56" s="185" t="s">
        <v>70</v>
      </c>
      <c r="D56" s="186"/>
      <c r="E56" s="186"/>
      <c r="F56" s="192" t="s">
        <v>27</v>
      </c>
      <c r="G56" s="193"/>
      <c r="H56" s="193"/>
      <c r="I56" s="193">
        <f>'01 2021032 Pol'!G126</f>
        <v>0</v>
      </c>
      <c r="J56" s="190" t="str">
        <f>IF(I60=0,"",I56/I60*100)</f>
        <v/>
      </c>
    </row>
    <row r="57" spans="1:10" ht="36.75" customHeight="1" x14ac:dyDescent="0.25">
      <c r="A57" s="179"/>
      <c r="B57" s="184" t="s">
        <v>71</v>
      </c>
      <c r="C57" s="185" t="s">
        <v>72</v>
      </c>
      <c r="D57" s="186"/>
      <c r="E57" s="186"/>
      <c r="F57" s="192" t="s">
        <v>28</v>
      </c>
      <c r="G57" s="193"/>
      <c r="H57" s="193"/>
      <c r="I57" s="193">
        <f>'01 2021032 Pol'!G129</f>
        <v>0</v>
      </c>
      <c r="J57" s="190" t="str">
        <f>IF(I60=0,"",I57/I60*100)</f>
        <v/>
      </c>
    </row>
    <row r="58" spans="1:10" ht="36.75" customHeight="1" x14ac:dyDescent="0.25">
      <c r="A58" s="179"/>
      <c r="B58" s="184" t="s">
        <v>73</v>
      </c>
      <c r="C58" s="185" t="s">
        <v>74</v>
      </c>
      <c r="D58" s="186"/>
      <c r="E58" s="186"/>
      <c r="F58" s="192" t="s">
        <v>75</v>
      </c>
      <c r="G58" s="193"/>
      <c r="H58" s="193"/>
      <c r="I58" s="193">
        <f>'01 2021032 Pol'!G136</f>
        <v>0</v>
      </c>
      <c r="J58" s="190" t="str">
        <f>IF(I60=0,"",I58/I60*100)</f>
        <v/>
      </c>
    </row>
    <row r="59" spans="1:10" ht="36.75" customHeight="1" x14ac:dyDescent="0.25">
      <c r="A59" s="179"/>
      <c r="B59" s="184" t="s">
        <v>76</v>
      </c>
      <c r="C59" s="185" t="s">
        <v>29</v>
      </c>
      <c r="D59" s="186"/>
      <c r="E59" s="186"/>
      <c r="F59" s="192" t="s">
        <v>76</v>
      </c>
      <c r="G59" s="193"/>
      <c r="H59" s="193"/>
      <c r="I59" s="193">
        <f>'01 2021032 Pol'!G150</f>
        <v>0</v>
      </c>
      <c r="J59" s="190" t="str">
        <f>IF(I60=0,"",I59/I60*100)</f>
        <v/>
      </c>
    </row>
    <row r="60" spans="1:10" ht="25.5" customHeight="1" x14ac:dyDescent="0.25">
      <c r="A60" s="180"/>
      <c r="B60" s="187" t="s">
        <v>1</v>
      </c>
      <c r="C60" s="188"/>
      <c r="D60" s="189"/>
      <c r="E60" s="189"/>
      <c r="F60" s="194"/>
      <c r="G60" s="195"/>
      <c r="H60" s="195"/>
      <c r="I60" s="195">
        <f>SUM(I49:I59)</f>
        <v>0</v>
      </c>
      <c r="J60" s="191">
        <f>SUM(J49:J59)</f>
        <v>0</v>
      </c>
    </row>
    <row r="61" spans="1:10" x14ac:dyDescent="0.25">
      <c r="F61" s="135"/>
      <c r="G61" s="135"/>
      <c r="H61" s="135"/>
      <c r="I61" s="135"/>
      <c r="J61" s="136"/>
    </row>
    <row r="62" spans="1:10" x14ac:dyDescent="0.25">
      <c r="F62" s="135"/>
      <c r="G62" s="135"/>
      <c r="H62" s="135"/>
      <c r="I62" s="135"/>
      <c r="J62" s="136"/>
    </row>
    <row r="63" spans="1:10" x14ac:dyDescent="0.25">
      <c r="F63" s="135"/>
      <c r="G63" s="135"/>
      <c r="H63" s="135"/>
      <c r="I63" s="135"/>
      <c r="J63" s="136"/>
    </row>
  </sheetData>
  <sheetProtection algorithmName="SHA-512" hashValue="GK7GE+v75hfGLqpJ3gX1/V4niZPGiJSPTlT41/P2tTAOe/LMd5bLTRmNZPoJVBxkY988zudC6axI72vxe9S50A==" saltValue="j4wuE/l5Q8yvFbYbjYKDo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VEV6kbdtIDngc7VD01yRhQbBzCkGMNCg1ztZ2OnLKvEw67zUVt+UdC+JDgwZ0mxCzgxTDKQH7QTEsbLXP2ZacA==" saltValue="U0JcoufVjx/GAjADISWd7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583A-83D6-4E1F-9149-A6B930CC1DCF}">
  <sheetPr>
    <outlinePr summaryBelow="0"/>
  </sheetPr>
  <dimension ref="A1:BG5000"/>
  <sheetViews>
    <sheetView workbookViewId="0">
      <pane ySplit="7" topLeftCell="A8" activePane="bottomLeft" state="frozen"/>
      <selection pane="bottomLeft" activeCell="X14" sqref="X14"/>
    </sheetView>
  </sheetViews>
  <sheetFormatPr defaultRowHeight="13.2" outlineLevelRow="1" x14ac:dyDescent="0.25"/>
  <cols>
    <col min="1" max="1" width="3.44140625" customWidth="1"/>
    <col min="2" max="2" width="12.6640625" style="177" customWidth="1"/>
    <col min="3" max="3" width="38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19" max="19" width="9.21875" customWidth="1"/>
    <col min="20" max="23" width="0" hidden="1" customWidth="1"/>
    <col min="28" max="28" width="0" hidden="1" customWidth="1"/>
    <col min="30" max="40" width="0" hidden="1" customWidth="1"/>
    <col min="52" max="52" width="73.6640625" customWidth="1"/>
  </cols>
  <sheetData>
    <row r="1" spans="1:59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F1" t="s">
        <v>78</v>
      </c>
    </row>
    <row r="2" spans="1:59" ht="25.05" customHeight="1" x14ac:dyDescent="0.25">
      <c r="A2" s="198" t="s">
        <v>8</v>
      </c>
      <c r="B2" s="49" t="s">
        <v>43</v>
      </c>
      <c r="C2" s="201" t="s">
        <v>49</v>
      </c>
      <c r="D2" s="199"/>
      <c r="E2" s="199"/>
      <c r="F2" s="199"/>
      <c r="G2" s="200"/>
      <c r="AF2" t="s">
        <v>79</v>
      </c>
    </row>
    <row r="3" spans="1:59" ht="25.05" customHeight="1" x14ac:dyDescent="0.25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B3" s="177" t="s">
        <v>79</v>
      </c>
      <c r="AF3" t="s">
        <v>80</v>
      </c>
    </row>
    <row r="4" spans="1:59" ht="25.0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F4" t="s">
        <v>81</v>
      </c>
    </row>
    <row r="5" spans="1:59" x14ac:dyDescent="0.25">
      <c r="D5" s="10"/>
    </row>
    <row r="6" spans="1:59" ht="39.6" x14ac:dyDescent="0.25">
      <c r="A6" s="208" t="s">
        <v>82</v>
      </c>
      <c r="B6" s="210" t="s">
        <v>83</v>
      </c>
      <c r="C6" s="210" t="s">
        <v>84</v>
      </c>
      <c r="D6" s="209" t="s">
        <v>85</v>
      </c>
      <c r="E6" s="208" t="s">
        <v>86</v>
      </c>
      <c r="F6" s="207" t="s">
        <v>87</v>
      </c>
      <c r="G6" s="208" t="s">
        <v>31</v>
      </c>
      <c r="H6" s="211" t="s">
        <v>32</v>
      </c>
      <c r="I6" s="211" t="s">
        <v>88</v>
      </c>
      <c r="J6" s="211" t="s">
        <v>33</v>
      </c>
      <c r="K6" s="211" t="s">
        <v>89</v>
      </c>
      <c r="L6" s="211" t="s">
        <v>90</v>
      </c>
      <c r="M6" s="211" t="s">
        <v>91</v>
      </c>
      <c r="N6" s="211" t="s">
        <v>92</v>
      </c>
      <c r="O6" s="211" t="s">
        <v>93</v>
      </c>
      <c r="P6" s="211" t="s">
        <v>94</v>
      </c>
      <c r="Q6" s="211" t="s">
        <v>95</v>
      </c>
      <c r="R6" s="211" t="s">
        <v>96</v>
      </c>
      <c r="S6" s="211" t="s">
        <v>97</v>
      </c>
      <c r="T6" s="211" t="s">
        <v>98</v>
      </c>
      <c r="U6" s="211" t="s">
        <v>99</v>
      </c>
      <c r="V6" s="211" t="s">
        <v>100</v>
      </c>
      <c r="W6" s="211" t="s">
        <v>101</v>
      </c>
    </row>
    <row r="7" spans="1:59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spans="1:59" x14ac:dyDescent="0.25">
      <c r="A8" s="238" t="s">
        <v>102</v>
      </c>
      <c r="B8" s="239" t="s">
        <v>55</v>
      </c>
      <c r="C8" s="262" t="s">
        <v>56</v>
      </c>
      <c r="D8" s="240"/>
      <c r="E8" s="241"/>
      <c r="F8" s="242"/>
      <c r="G8" s="242">
        <f>SUMIF(AF9:AF32,"&lt;&gt;NOR",G9:G32)</f>
        <v>0</v>
      </c>
      <c r="H8" s="242"/>
      <c r="I8" s="242">
        <f>SUM(I9:I32)</f>
        <v>0</v>
      </c>
      <c r="J8" s="242"/>
      <c r="K8" s="242">
        <f>SUM(K9:K32)</f>
        <v>0</v>
      </c>
      <c r="L8" s="242"/>
      <c r="M8" s="242">
        <f>SUM(M9:M32)</f>
        <v>0</v>
      </c>
      <c r="N8" s="242"/>
      <c r="O8" s="242">
        <f>SUM(O9:O32)</f>
        <v>0</v>
      </c>
      <c r="P8" s="242"/>
      <c r="Q8" s="242">
        <f>SUM(Q9:Q32)</f>
        <v>0</v>
      </c>
      <c r="R8" s="242"/>
      <c r="S8" s="243"/>
      <c r="T8" s="237"/>
      <c r="U8" s="237">
        <f>SUM(U9:U32)</f>
        <v>0</v>
      </c>
      <c r="V8" s="237"/>
      <c r="W8" s="237"/>
      <c r="AF8" t="s">
        <v>103</v>
      </c>
    </row>
    <row r="9" spans="1:59" ht="20.399999999999999" outlineLevel="1" x14ac:dyDescent="0.25">
      <c r="A9" s="244">
        <v>1</v>
      </c>
      <c r="B9" s="245" t="s">
        <v>104</v>
      </c>
      <c r="C9" s="263" t="s">
        <v>105</v>
      </c>
      <c r="D9" s="246" t="s">
        <v>106</v>
      </c>
      <c r="E9" s="247">
        <v>23.944559999999999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49"/>
      <c r="S9" s="250" t="s">
        <v>107</v>
      </c>
      <c r="T9" s="231">
        <v>0</v>
      </c>
      <c r="U9" s="231">
        <f>ROUND(E9*T9,2)</f>
        <v>0</v>
      </c>
      <c r="V9" s="231"/>
      <c r="W9" s="231" t="s">
        <v>108</v>
      </c>
      <c r="X9" s="212"/>
      <c r="Y9" s="212"/>
      <c r="Z9" s="212"/>
      <c r="AA9" s="212"/>
      <c r="AB9" s="212"/>
      <c r="AC9" s="212"/>
      <c r="AD9" s="212"/>
      <c r="AE9" s="212"/>
      <c r="AF9" s="212" t="s">
        <v>109</v>
      </c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</row>
    <row r="10" spans="1:59" outlineLevel="1" x14ac:dyDescent="0.25">
      <c r="A10" s="229"/>
      <c r="B10" s="230"/>
      <c r="C10" s="264" t="s">
        <v>110</v>
      </c>
      <c r="D10" s="251"/>
      <c r="E10" s="251"/>
      <c r="F10" s="251"/>
      <c r="G10" s="25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12"/>
      <c r="Y10" s="212"/>
      <c r="Z10" s="212"/>
      <c r="AA10" s="212"/>
      <c r="AB10" s="212"/>
      <c r="AC10" s="212"/>
      <c r="AD10" s="212"/>
      <c r="AE10" s="212"/>
      <c r="AF10" s="212" t="s">
        <v>111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</row>
    <row r="11" spans="1:59" outlineLevel="1" x14ac:dyDescent="0.25">
      <c r="A11" s="229"/>
      <c r="B11" s="230"/>
      <c r="C11" s="265" t="s">
        <v>112</v>
      </c>
      <c r="D11" s="232"/>
      <c r="E11" s="233"/>
      <c r="F11" s="234"/>
      <c r="G11" s="234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12"/>
      <c r="Y11" s="212"/>
      <c r="Z11" s="212"/>
      <c r="AA11" s="212"/>
      <c r="AB11" s="212"/>
      <c r="AC11" s="212"/>
      <c r="AD11" s="212"/>
      <c r="AE11" s="212"/>
      <c r="AF11" s="212" t="s">
        <v>111</v>
      </c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</row>
    <row r="12" spans="1:59" outlineLevel="1" x14ac:dyDescent="0.25">
      <c r="A12" s="229"/>
      <c r="B12" s="230"/>
      <c r="C12" s="266" t="s">
        <v>113</v>
      </c>
      <c r="D12" s="252"/>
      <c r="E12" s="252"/>
      <c r="F12" s="252"/>
      <c r="G12" s="252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12"/>
      <c r="Y12" s="212"/>
      <c r="Z12" s="212"/>
      <c r="AA12" s="212"/>
      <c r="AB12" s="212"/>
      <c r="AC12" s="212"/>
      <c r="AD12" s="212"/>
      <c r="AE12" s="212"/>
      <c r="AF12" s="212" t="s">
        <v>111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</row>
    <row r="13" spans="1:59" outlineLevel="1" x14ac:dyDescent="0.25">
      <c r="A13" s="229"/>
      <c r="B13" s="230"/>
      <c r="C13" s="266" t="s">
        <v>114</v>
      </c>
      <c r="D13" s="252"/>
      <c r="E13" s="252"/>
      <c r="F13" s="252"/>
      <c r="G13" s="252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12"/>
      <c r="Y13" s="212"/>
      <c r="Z13" s="212"/>
      <c r="AA13" s="212"/>
      <c r="AB13" s="212"/>
      <c r="AC13" s="212"/>
      <c r="AD13" s="212"/>
      <c r="AE13" s="212"/>
      <c r="AF13" s="212" t="s">
        <v>111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</row>
    <row r="14" spans="1:59" outlineLevel="1" x14ac:dyDescent="0.25">
      <c r="A14" s="229"/>
      <c r="B14" s="230"/>
      <c r="C14" s="266" t="s">
        <v>115</v>
      </c>
      <c r="D14" s="252"/>
      <c r="E14" s="252"/>
      <c r="F14" s="252"/>
      <c r="G14" s="252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12"/>
      <c r="Y14" s="212"/>
      <c r="Z14" s="212"/>
      <c r="AA14" s="212"/>
      <c r="AB14" s="212"/>
      <c r="AC14" s="212"/>
      <c r="AD14" s="212"/>
      <c r="AE14" s="212"/>
      <c r="AF14" s="212" t="s">
        <v>111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</row>
    <row r="15" spans="1:59" outlineLevel="1" x14ac:dyDescent="0.25">
      <c r="A15" s="229"/>
      <c r="B15" s="230"/>
      <c r="C15" s="266" t="s">
        <v>116</v>
      </c>
      <c r="D15" s="252"/>
      <c r="E15" s="252"/>
      <c r="F15" s="252"/>
      <c r="G15" s="252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12"/>
      <c r="Y15" s="212"/>
      <c r="Z15" s="212"/>
      <c r="AA15" s="212"/>
      <c r="AB15" s="212"/>
      <c r="AC15" s="212"/>
      <c r="AD15" s="212"/>
      <c r="AE15" s="212"/>
      <c r="AF15" s="212" t="s">
        <v>111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</row>
    <row r="16" spans="1:59" outlineLevel="1" x14ac:dyDescent="0.25">
      <c r="A16" s="229"/>
      <c r="B16" s="230"/>
      <c r="C16" s="266" t="s">
        <v>117</v>
      </c>
      <c r="D16" s="252"/>
      <c r="E16" s="252"/>
      <c r="F16" s="252"/>
      <c r="G16" s="252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12"/>
      <c r="Y16" s="212"/>
      <c r="Z16" s="212"/>
      <c r="AA16" s="212"/>
      <c r="AB16" s="212"/>
      <c r="AC16" s="212"/>
      <c r="AD16" s="212"/>
      <c r="AE16" s="212"/>
      <c r="AF16" s="212" t="s">
        <v>111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</row>
    <row r="17" spans="1:59" outlineLevel="1" x14ac:dyDescent="0.25">
      <c r="A17" s="229"/>
      <c r="B17" s="230"/>
      <c r="C17" s="266" t="s">
        <v>118</v>
      </c>
      <c r="D17" s="252"/>
      <c r="E17" s="252"/>
      <c r="F17" s="252"/>
      <c r="G17" s="252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12"/>
      <c r="Y17" s="212"/>
      <c r="Z17" s="212"/>
      <c r="AA17" s="212"/>
      <c r="AB17" s="212"/>
      <c r="AC17" s="212"/>
      <c r="AD17" s="212"/>
      <c r="AE17" s="212"/>
      <c r="AF17" s="212" t="s">
        <v>111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</row>
    <row r="18" spans="1:59" outlineLevel="1" x14ac:dyDescent="0.25">
      <c r="A18" s="229"/>
      <c r="B18" s="230"/>
      <c r="C18" s="266" t="s">
        <v>119</v>
      </c>
      <c r="D18" s="252"/>
      <c r="E18" s="252"/>
      <c r="F18" s="252"/>
      <c r="G18" s="252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12"/>
      <c r="Y18" s="212"/>
      <c r="Z18" s="212"/>
      <c r="AA18" s="212"/>
      <c r="AB18" s="212"/>
      <c r="AC18" s="212"/>
      <c r="AD18" s="212"/>
      <c r="AE18" s="212"/>
      <c r="AF18" s="212" t="s">
        <v>111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</row>
    <row r="19" spans="1:59" outlineLevel="1" x14ac:dyDescent="0.25">
      <c r="A19" s="229"/>
      <c r="B19" s="230"/>
      <c r="C19" s="266" t="s">
        <v>120</v>
      </c>
      <c r="D19" s="252"/>
      <c r="E19" s="252"/>
      <c r="F19" s="252"/>
      <c r="G19" s="252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12"/>
      <c r="Y19" s="212"/>
      <c r="Z19" s="212"/>
      <c r="AA19" s="212"/>
      <c r="AB19" s="212"/>
      <c r="AC19" s="212"/>
      <c r="AD19" s="212"/>
      <c r="AE19" s="212"/>
      <c r="AF19" s="212" t="s">
        <v>111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</row>
    <row r="20" spans="1:59" outlineLevel="1" x14ac:dyDescent="0.25">
      <c r="A20" s="229"/>
      <c r="B20" s="230"/>
      <c r="C20" s="265" t="s">
        <v>112</v>
      </c>
      <c r="D20" s="232"/>
      <c r="E20" s="233"/>
      <c r="F20" s="234"/>
      <c r="G20" s="234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12"/>
      <c r="Y20" s="212"/>
      <c r="Z20" s="212"/>
      <c r="AA20" s="212"/>
      <c r="AB20" s="212"/>
      <c r="AC20" s="212"/>
      <c r="AD20" s="212"/>
      <c r="AE20" s="212"/>
      <c r="AF20" s="212" t="s">
        <v>111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</row>
    <row r="21" spans="1:59" outlineLevel="1" x14ac:dyDescent="0.25">
      <c r="A21" s="229"/>
      <c r="B21" s="230"/>
      <c r="C21" s="266" t="s">
        <v>121</v>
      </c>
      <c r="D21" s="252"/>
      <c r="E21" s="252"/>
      <c r="F21" s="252"/>
      <c r="G21" s="252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12"/>
      <c r="Y21" s="212"/>
      <c r="Z21" s="212"/>
      <c r="AA21" s="212"/>
      <c r="AB21" s="212"/>
      <c r="AC21" s="212"/>
      <c r="AD21" s="212"/>
      <c r="AE21" s="212"/>
      <c r="AF21" s="212" t="s">
        <v>111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</row>
    <row r="22" spans="1:59" outlineLevel="1" x14ac:dyDescent="0.25">
      <c r="A22" s="229"/>
      <c r="B22" s="230"/>
      <c r="C22" s="266" t="s">
        <v>122</v>
      </c>
      <c r="D22" s="252"/>
      <c r="E22" s="252"/>
      <c r="F22" s="252"/>
      <c r="G22" s="252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12"/>
      <c r="Y22" s="212"/>
      <c r="Z22" s="212"/>
      <c r="AA22" s="212"/>
      <c r="AB22" s="212"/>
      <c r="AC22" s="212"/>
      <c r="AD22" s="212"/>
      <c r="AE22" s="212"/>
      <c r="AF22" s="212" t="s">
        <v>111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</row>
    <row r="23" spans="1:59" outlineLevel="1" x14ac:dyDescent="0.25">
      <c r="A23" s="229"/>
      <c r="B23" s="230"/>
      <c r="C23" s="266" t="s">
        <v>123</v>
      </c>
      <c r="D23" s="252"/>
      <c r="E23" s="252"/>
      <c r="F23" s="252"/>
      <c r="G23" s="252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12"/>
      <c r="Y23" s="212"/>
      <c r="Z23" s="212"/>
      <c r="AA23" s="212"/>
      <c r="AB23" s="212"/>
      <c r="AC23" s="212"/>
      <c r="AD23" s="212"/>
      <c r="AE23" s="212"/>
      <c r="AF23" s="212" t="s">
        <v>111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</row>
    <row r="24" spans="1:59" outlineLevel="1" x14ac:dyDescent="0.25">
      <c r="A24" s="229"/>
      <c r="B24" s="230"/>
      <c r="C24" s="267" t="s">
        <v>124</v>
      </c>
      <c r="D24" s="235"/>
      <c r="E24" s="236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12"/>
      <c r="Y24" s="212"/>
      <c r="Z24" s="212"/>
      <c r="AA24" s="212"/>
      <c r="AB24" s="212"/>
      <c r="AC24" s="212"/>
      <c r="AD24" s="212"/>
      <c r="AE24" s="212"/>
      <c r="AF24" s="212" t="s">
        <v>125</v>
      </c>
      <c r="AG24" s="212">
        <v>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</row>
    <row r="25" spans="1:59" outlineLevel="1" x14ac:dyDescent="0.25">
      <c r="A25" s="229"/>
      <c r="B25" s="230"/>
      <c r="C25" s="267" t="s">
        <v>126</v>
      </c>
      <c r="D25" s="235"/>
      <c r="E25" s="236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12"/>
      <c r="Y25" s="212"/>
      <c r="Z25" s="212"/>
      <c r="AA25" s="212"/>
      <c r="AB25" s="212"/>
      <c r="AC25" s="212"/>
      <c r="AD25" s="212"/>
      <c r="AE25" s="212"/>
      <c r="AF25" s="212" t="s">
        <v>125</v>
      </c>
      <c r="AG25" s="212">
        <v>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</row>
    <row r="26" spans="1:59" outlineLevel="1" x14ac:dyDescent="0.25">
      <c r="A26" s="229"/>
      <c r="B26" s="230"/>
      <c r="C26" s="267" t="s">
        <v>127</v>
      </c>
      <c r="D26" s="235"/>
      <c r="E26" s="236">
        <v>14.52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12"/>
      <c r="Y26" s="212"/>
      <c r="Z26" s="212"/>
      <c r="AA26" s="212"/>
      <c r="AB26" s="212"/>
      <c r="AC26" s="212"/>
      <c r="AD26" s="212"/>
      <c r="AE26" s="212"/>
      <c r="AF26" s="212" t="s">
        <v>125</v>
      </c>
      <c r="AG26" s="212">
        <v>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</row>
    <row r="27" spans="1:59" outlineLevel="1" x14ac:dyDescent="0.25">
      <c r="A27" s="229"/>
      <c r="B27" s="230"/>
      <c r="C27" s="267" t="s">
        <v>128</v>
      </c>
      <c r="D27" s="235"/>
      <c r="E27" s="236">
        <v>5.12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12"/>
      <c r="Y27" s="212"/>
      <c r="Z27" s="212"/>
      <c r="AA27" s="212"/>
      <c r="AB27" s="212"/>
      <c r="AC27" s="212"/>
      <c r="AD27" s="212"/>
      <c r="AE27" s="212"/>
      <c r="AF27" s="212" t="s">
        <v>125</v>
      </c>
      <c r="AG27" s="212">
        <v>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</row>
    <row r="28" spans="1:59" outlineLevel="1" x14ac:dyDescent="0.25">
      <c r="A28" s="229"/>
      <c r="B28" s="230"/>
      <c r="C28" s="267" t="s">
        <v>129</v>
      </c>
      <c r="D28" s="235"/>
      <c r="E28" s="236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12"/>
      <c r="Y28" s="212"/>
      <c r="Z28" s="212"/>
      <c r="AA28" s="212"/>
      <c r="AB28" s="212"/>
      <c r="AC28" s="212"/>
      <c r="AD28" s="212"/>
      <c r="AE28" s="212"/>
      <c r="AF28" s="212" t="s">
        <v>125</v>
      </c>
      <c r="AG28" s="212">
        <v>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</row>
    <row r="29" spans="1:59" outlineLevel="1" x14ac:dyDescent="0.25">
      <c r="A29" s="229"/>
      <c r="B29" s="230"/>
      <c r="C29" s="267" t="s">
        <v>130</v>
      </c>
      <c r="D29" s="235"/>
      <c r="E29" s="236">
        <v>0.56520000000000004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12"/>
      <c r="Y29" s="212"/>
      <c r="Z29" s="212"/>
      <c r="AA29" s="212"/>
      <c r="AB29" s="212"/>
      <c r="AC29" s="212"/>
      <c r="AD29" s="212"/>
      <c r="AE29" s="212"/>
      <c r="AF29" s="212" t="s">
        <v>125</v>
      </c>
      <c r="AG29" s="212">
        <v>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</row>
    <row r="30" spans="1:59" outlineLevel="1" x14ac:dyDescent="0.25">
      <c r="A30" s="229"/>
      <c r="B30" s="230"/>
      <c r="C30" s="267" t="s">
        <v>131</v>
      </c>
      <c r="D30" s="235"/>
      <c r="E30" s="236">
        <v>1.17936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12"/>
      <c r="Y30" s="212"/>
      <c r="Z30" s="212"/>
      <c r="AA30" s="212"/>
      <c r="AB30" s="212"/>
      <c r="AC30" s="212"/>
      <c r="AD30" s="212"/>
      <c r="AE30" s="212"/>
      <c r="AF30" s="212" t="s">
        <v>125</v>
      </c>
      <c r="AG30" s="212">
        <v>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</row>
    <row r="31" spans="1:59" outlineLevel="1" x14ac:dyDescent="0.25">
      <c r="A31" s="229"/>
      <c r="B31" s="230"/>
      <c r="C31" s="267" t="s">
        <v>132</v>
      </c>
      <c r="D31" s="235"/>
      <c r="E31" s="236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12"/>
      <c r="Y31" s="212"/>
      <c r="Z31" s="212"/>
      <c r="AA31" s="212"/>
      <c r="AB31" s="212"/>
      <c r="AC31" s="212"/>
      <c r="AD31" s="212"/>
      <c r="AE31" s="212"/>
      <c r="AF31" s="212" t="s">
        <v>125</v>
      </c>
      <c r="AG31" s="212">
        <v>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</row>
    <row r="32" spans="1:59" outlineLevel="1" x14ac:dyDescent="0.25">
      <c r="A32" s="229"/>
      <c r="B32" s="230"/>
      <c r="C32" s="267" t="s">
        <v>133</v>
      </c>
      <c r="D32" s="235"/>
      <c r="E32" s="236">
        <v>2.56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12"/>
      <c r="Y32" s="212"/>
      <c r="Z32" s="212"/>
      <c r="AA32" s="212"/>
      <c r="AB32" s="212"/>
      <c r="AC32" s="212"/>
      <c r="AD32" s="212"/>
      <c r="AE32" s="212"/>
      <c r="AF32" s="212" t="s">
        <v>125</v>
      </c>
      <c r="AG32" s="212">
        <v>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</row>
    <row r="33" spans="1:59" x14ac:dyDescent="0.25">
      <c r="A33" s="238" t="s">
        <v>102</v>
      </c>
      <c r="B33" s="239" t="s">
        <v>57</v>
      </c>
      <c r="C33" s="262" t="s">
        <v>58</v>
      </c>
      <c r="D33" s="240"/>
      <c r="E33" s="241"/>
      <c r="F33" s="242"/>
      <c r="G33" s="242">
        <f>SUMIF(AF34:AF42,"&lt;&gt;NOR",G34:G42)</f>
        <v>0</v>
      </c>
      <c r="H33" s="242"/>
      <c r="I33" s="242">
        <f>SUM(I34:I42)</f>
        <v>0</v>
      </c>
      <c r="J33" s="242"/>
      <c r="K33" s="242">
        <f>SUM(K34:K42)</f>
        <v>0</v>
      </c>
      <c r="L33" s="242"/>
      <c r="M33" s="242">
        <f>SUM(M34:M42)</f>
        <v>0</v>
      </c>
      <c r="N33" s="242"/>
      <c r="O33" s="242">
        <f>SUM(O34:O42)</f>
        <v>3.0500000000000003</v>
      </c>
      <c r="P33" s="242"/>
      <c r="Q33" s="242">
        <f>SUM(Q34:Q42)</f>
        <v>0</v>
      </c>
      <c r="R33" s="242"/>
      <c r="S33" s="243"/>
      <c r="T33" s="237"/>
      <c r="U33" s="237">
        <f>SUM(U34:U42)</f>
        <v>24.1</v>
      </c>
      <c r="V33" s="237"/>
      <c r="W33" s="237"/>
      <c r="AF33" t="s">
        <v>103</v>
      </c>
    </row>
    <row r="34" spans="1:59" outlineLevel="1" x14ac:dyDescent="0.25">
      <c r="A34" s="244">
        <v>2</v>
      </c>
      <c r="B34" s="245" t="s">
        <v>134</v>
      </c>
      <c r="C34" s="263" t="s">
        <v>135</v>
      </c>
      <c r="D34" s="246" t="s">
        <v>136</v>
      </c>
      <c r="E34" s="247">
        <v>216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9">
        <v>7.3499999999999998E-3</v>
      </c>
      <c r="O34" s="249">
        <f>ROUND(E34*N34,2)</f>
        <v>1.59</v>
      </c>
      <c r="P34" s="249">
        <v>0</v>
      </c>
      <c r="Q34" s="249">
        <f>ROUND(E34*P34,2)</f>
        <v>0</v>
      </c>
      <c r="R34" s="249"/>
      <c r="S34" s="250" t="s">
        <v>137</v>
      </c>
      <c r="T34" s="231">
        <v>3.3000000000000002E-2</v>
      </c>
      <c r="U34" s="231">
        <f>ROUND(E34*T34,2)</f>
        <v>7.13</v>
      </c>
      <c r="V34" s="231"/>
      <c r="W34" s="231" t="s">
        <v>108</v>
      </c>
      <c r="X34" s="212"/>
      <c r="Y34" s="212"/>
      <c r="Z34" s="212"/>
      <c r="AA34" s="212"/>
      <c r="AB34" s="212"/>
      <c r="AC34" s="212"/>
      <c r="AD34" s="212"/>
      <c r="AE34" s="212"/>
      <c r="AF34" s="212" t="s">
        <v>109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</row>
    <row r="35" spans="1:59" outlineLevel="1" x14ac:dyDescent="0.25">
      <c r="A35" s="229"/>
      <c r="B35" s="230"/>
      <c r="C35" s="267" t="s">
        <v>138</v>
      </c>
      <c r="D35" s="235"/>
      <c r="E35" s="236">
        <v>216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12"/>
      <c r="Y35" s="212"/>
      <c r="Z35" s="212"/>
      <c r="AA35" s="212"/>
      <c r="AB35" s="212"/>
      <c r="AC35" s="212"/>
      <c r="AD35" s="212"/>
      <c r="AE35" s="212"/>
      <c r="AF35" s="212" t="s">
        <v>125</v>
      </c>
      <c r="AG35" s="212">
        <v>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</row>
    <row r="36" spans="1:59" outlineLevel="1" x14ac:dyDescent="0.25">
      <c r="A36" s="244">
        <v>3</v>
      </c>
      <c r="B36" s="245" t="s">
        <v>139</v>
      </c>
      <c r="C36" s="263" t="s">
        <v>140</v>
      </c>
      <c r="D36" s="246" t="s">
        <v>136</v>
      </c>
      <c r="E36" s="247">
        <v>432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21</v>
      </c>
      <c r="M36" s="249">
        <f>G36*(1+L36/100)</f>
        <v>0</v>
      </c>
      <c r="N36" s="249">
        <v>1.2E-4</v>
      </c>
      <c r="O36" s="249">
        <f>ROUND(E36*N36,2)</f>
        <v>0.05</v>
      </c>
      <c r="P36" s="249">
        <v>0</v>
      </c>
      <c r="Q36" s="249">
        <f>ROUND(E36*P36,2)</f>
        <v>0</v>
      </c>
      <c r="R36" s="249"/>
      <c r="S36" s="250" t="s">
        <v>137</v>
      </c>
      <c r="T36" s="231">
        <v>1E-3</v>
      </c>
      <c r="U36" s="231">
        <f>ROUND(E36*T36,2)</f>
        <v>0.43</v>
      </c>
      <c r="V36" s="231"/>
      <c r="W36" s="231" t="s">
        <v>108</v>
      </c>
      <c r="X36" s="212"/>
      <c r="Y36" s="212"/>
      <c r="Z36" s="212"/>
      <c r="AA36" s="212"/>
      <c r="AB36" s="212"/>
      <c r="AC36" s="212"/>
      <c r="AD36" s="212"/>
      <c r="AE36" s="212"/>
      <c r="AF36" s="212" t="s">
        <v>109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</row>
    <row r="37" spans="1:59" outlineLevel="1" x14ac:dyDescent="0.25">
      <c r="A37" s="229"/>
      <c r="B37" s="230"/>
      <c r="C37" s="267" t="s">
        <v>141</v>
      </c>
      <c r="D37" s="235"/>
      <c r="E37" s="236">
        <v>432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12"/>
      <c r="Y37" s="212"/>
      <c r="Z37" s="212"/>
      <c r="AA37" s="212"/>
      <c r="AB37" s="212"/>
      <c r="AC37" s="212"/>
      <c r="AD37" s="212"/>
      <c r="AE37" s="212"/>
      <c r="AF37" s="212" t="s">
        <v>125</v>
      </c>
      <c r="AG37" s="212">
        <v>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</row>
    <row r="38" spans="1:59" outlineLevel="1" x14ac:dyDescent="0.25">
      <c r="A38" s="253">
        <v>4</v>
      </c>
      <c r="B38" s="254" t="s">
        <v>142</v>
      </c>
      <c r="C38" s="268" t="s">
        <v>143</v>
      </c>
      <c r="D38" s="255" t="s">
        <v>136</v>
      </c>
      <c r="E38" s="256">
        <v>216</v>
      </c>
      <c r="F38" s="257"/>
      <c r="G38" s="258">
        <f>ROUND(E38*F38,2)</f>
        <v>0</v>
      </c>
      <c r="H38" s="257"/>
      <c r="I38" s="258">
        <f>ROUND(E38*H38,2)</f>
        <v>0</v>
      </c>
      <c r="J38" s="257"/>
      <c r="K38" s="258">
        <f>ROUND(E38*J38,2)</f>
        <v>0</v>
      </c>
      <c r="L38" s="258">
        <v>21</v>
      </c>
      <c r="M38" s="258">
        <f>G38*(1+L38/100)</f>
        <v>0</v>
      </c>
      <c r="N38" s="258">
        <v>0</v>
      </c>
      <c r="O38" s="258">
        <f>ROUND(E38*N38,2)</f>
        <v>0</v>
      </c>
      <c r="P38" s="258">
        <v>0</v>
      </c>
      <c r="Q38" s="258">
        <f>ROUND(E38*P38,2)</f>
        <v>0</v>
      </c>
      <c r="R38" s="258"/>
      <c r="S38" s="259" t="s">
        <v>137</v>
      </c>
      <c r="T38" s="231">
        <v>2.1000000000000001E-2</v>
      </c>
      <c r="U38" s="231">
        <f>ROUND(E38*T38,2)</f>
        <v>4.54</v>
      </c>
      <c r="V38" s="231"/>
      <c r="W38" s="231" t="s">
        <v>108</v>
      </c>
      <c r="X38" s="212"/>
      <c r="Y38" s="212"/>
      <c r="Z38" s="212"/>
      <c r="AA38" s="212"/>
      <c r="AB38" s="212"/>
      <c r="AC38" s="212"/>
      <c r="AD38" s="212"/>
      <c r="AE38" s="212"/>
      <c r="AF38" s="212" t="s">
        <v>109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</row>
    <row r="39" spans="1:59" outlineLevel="1" x14ac:dyDescent="0.25">
      <c r="A39" s="253">
        <v>5</v>
      </c>
      <c r="B39" s="254" t="s">
        <v>144</v>
      </c>
      <c r="C39" s="268" t="s">
        <v>145</v>
      </c>
      <c r="D39" s="255" t="s">
        <v>146</v>
      </c>
      <c r="E39" s="256">
        <v>80</v>
      </c>
      <c r="F39" s="257"/>
      <c r="G39" s="258">
        <f>ROUND(E39*F39,2)</f>
        <v>0</v>
      </c>
      <c r="H39" s="257"/>
      <c r="I39" s="258">
        <f>ROUND(E39*H39,2)</f>
        <v>0</v>
      </c>
      <c r="J39" s="257"/>
      <c r="K39" s="258">
        <f>ROUND(E39*J39,2)</f>
        <v>0</v>
      </c>
      <c r="L39" s="258">
        <v>21</v>
      </c>
      <c r="M39" s="258">
        <f>G39*(1+L39/100)</f>
        <v>0</v>
      </c>
      <c r="N39" s="258">
        <v>1.6910000000000001E-2</v>
      </c>
      <c r="O39" s="258">
        <f>ROUND(E39*N39,2)</f>
        <v>1.35</v>
      </c>
      <c r="P39" s="258">
        <v>0</v>
      </c>
      <c r="Q39" s="258">
        <f>ROUND(E39*P39,2)</f>
        <v>0</v>
      </c>
      <c r="R39" s="258"/>
      <c r="S39" s="259" t="s">
        <v>137</v>
      </c>
      <c r="T39" s="231">
        <v>0.08</v>
      </c>
      <c r="U39" s="231">
        <f>ROUND(E39*T39,2)</f>
        <v>6.4</v>
      </c>
      <c r="V39" s="231"/>
      <c r="W39" s="231" t="s">
        <v>108</v>
      </c>
      <c r="X39" s="212"/>
      <c r="Y39" s="212"/>
      <c r="Z39" s="212"/>
      <c r="AA39" s="212"/>
      <c r="AB39" s="212"/>
      <c r="AC39" s="212"/>
      <c r="AD39" s="212"/>
      <c r="AE39" s="212"/>
      <c r="AF39" s="212" t="s">
        <v>109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</row>
    <row r="40" spans="1:59" outlineLevel="1" x14ac:dyDescent="0.25">
      <c r="A40" s="244">
        <v>6</v>
      </c>
      <c r="B40" s="245" t="s">
        <v>147</v>
      </c>
      <c r="C40" s="263" t="s">
        <v>148</v>
      </c>
      <c r="D40" s="246" t="s">
        <v>146</v>
      </c>
      <c r="E40" s="247">
        <v>160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4.0000000000000002E-4</v>
      </c>
      <c r="O40" s="249">
        <f>ROUND(E40*N40,2)</f>
        <v>0.06</v>
      </c>
      <c r="P40" s="249">
        <v>0</v>
      </c>
      <c r="Q40" s="249">
        <f>ROUND(E40*P40,2)</f>
        <v>0</v>
      </c>
      <c r="R40" s="249"/>
      <c r="S40" s="250" t="s">
        <v>137</v>
      </c>
      <c r="T40" s="231">
        <v>2E-3</v>
      </c>
      <c r="U40" s="231">
        <f>ROUND(E40*T40,2)</f>
        <v>0.32</v>
      </c>
      <c r="V40" s="231"/>
      <c r="W40" s="231" t="s">
        <v>108</v>
      </c>
      <c r="X40" s="212"/>
      <c r="Y40" s="212"/>
      <c r="Z40" s="212"/>
      <c r="AA40" s="212"/>
      <c r="AB40" s="212"/>
      <c r="AC40" s="212"/>
      <c r="AD40" s="212"/>
      <c r="AE40" s="212"/>
      <c r="AF40" s="212" t="s">
        <v>109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</row>
    <row r="41" spans="1:59" outlineLevel="1" x14ac:dyDescent="0.25">
      <c r="A41" s="229"/>
      <c r="B41" s="230"/>
      <c r="C41" s="267" t="s">
        <v>149</v>
      </c>
      <c r="D41" s="235"/>
      <c r="E41" s="236">
        <v>160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12"/>
      <c r="Y41" s="212"/>
      <c r="Z41" s="212"/>
      <c r="AA41" s="212"/>
      <c r="AB41" s="212"/>
      <c r="AC41" s="212"/>
      <c r="AD41" s="212"/>
      <c r="AE41" s="212"/>
      <c r="AF41" s="212" t="s">
        <v>125</v>
      </c>
      <c r="AG41" s="212">
        <v>0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</row>
    <row r="42" spans="1:59" outlineLevel="1" x14ac:dyDescent="0.25">
      <c r="A42" s="253">
        <v>7</v>
      </c>
      <c r="B42" s="254" t="s">
        <v>150</v>
      </c>
      <c r="C42" s="268" t="s">
        <v>151</v>
      </c>
      <c r="D42" s="255" t="s">
        <v>146</v>
      </c>
      <c r="E42" s="256">
        <v>80</v>
      </c>
      <c r="F42" s="257"/>
      <c r="G42" s="258">
        <f>ROUND(E42*F42,2)</f>
        <v>0</v>
      </c>
      <c r="H42" s="257"/>
      <c r="I42" s="258">
        <f>ROUND(E42*H42,2)</f>
        <v>0</v>
      </c>
      <c r="J42" s="257"/>
      <c r="K42" s="258">
        <f>ROUND(E42*J42,2)</f>
        <v>0</v>
      </c>
      <c r="L42" s="258">
        <v>21</v>
      </c>
      <c r="M42" s="258">
        <f>G42*(1+L42/100)</f>
        <v>0</v>
      </c>
      <c r="N42" s="258">
        <v>0</v>
      </c>
      <c r="O42" s="258">
        <f>ROUND(E42*N42,2)</f>
        <v>0</v>
      </c>
      <c r="P42" s="258">
        <v>0</v>
      </c>
      <c r="Q42" s="258">
        <f>ROUND(E42*P42,2)</f>
        <v>0</v>
      </c>
      <c r="R42" s="258"/>
      <c r="S42" s="259" t="s">
        <v>137</v>
      </c>
      <c r="T42" s="231">
        <v>6.6000000000000003E-2</v>
      </c>
      <c r="U42" s="231">
        <f>ROUND(E42*T42,2)</f>
        <v>5.28</v>
      </c>
      <c r="V42" s="231"/>
      <c r="W42" s="231" t="s">
        <v>108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109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</row>
    <row r="43" spans="1:59" ht="26.4" x14ac:dyDescent="0.25">
      <c r="A43" s="238" t="s">
        <v>102</v>
      </c>
      <c r="B43" s="239" t="s">
        <v>59</v>
      </c>
      <c r="C43" s="262" t="s">
        <v>60</v>
      </c>
      <c r="D43" s="240"/>
      <c r="E43" s="241"/>
      <c r="F43" s="242"/>
      <c r="G43" s="242">
        <f>SUMIF(AF44:AF73,"&lt;&gt;NOR",G44:G73)</f>
        <v>0</v>
      </c>
      <c r="H43" s="242"/>
      <c r="I43" s="242">
        <f>SUM(I44:I73)</f>
        <v>0</v>
      </c>
      <c r="J43" s="242"/>
      <c r="K43" s="242">
        <f>SUM(K44:K73)</f>
        <v>0</v>
      </c>
      <c r="L43" s="242"/>
      <c r="M43" s="242">
        <f>SUM(M44:M73)</f>
        <v>0</v>
      </c>
      <c r="N43" s="242"/>
      <c r="O43" s="242">
        <f>SUM(O44:O73)</f>
        <v>0</v>
      </c>
      <c r="P43" s="242"/>
      <c r="Q43" s="242">
        <f>SUM(Q44:Q73)</f>
        <v>0</v>
      </c>
      <c r="R43" s="242"/>
      <c r="S43" s="243"/>
      <c r="T43" s="237"/>
      <c r="U43" s="237">
        <f>SUM(U44:U73)</f>
        <v>0</v>
      </c>
      <c r="V43" s="237"/>
      <c r="W43" s="237"/>
      <c r="AF43" t="s">
        <v>103</v>
      </c>
    </row>
    <row r="44" spans="1:59" outlineLevel="1" x14ac:dyDescent="0.25">
      <c r="A44" s="244">
        <v>8</v>
      </c>
      <c r="B44" s="245" t="s">
        <v>152</v>
      </c>
      <c r="C44" s="263" t="s">
        <v>153</v>
      </c>
      <c r="D44" s="246" t="s">
        <v>154</v>
      </c>
      <c r="E44" s="247">
        <v>1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9">
        <v>0</v>
      </c>
      <c r="O44" s="249">
        <f>ROUND(E44*N44,2)</f>
        <v>0</v>
      </c>
      <c r="P44" s="249">
        <v>0</v>
      </c>
      <c r="Q44" s="249">
        <f>ROUND(E44*P44,2)</f>
        <v>0</v>
      </c>
      <c r="R44" s="249"/>
      <c r="S44" s="250" t="s">
        <v>107</v>
      </c>
      <c r="T44" s="231">
        <v>0</v>
      </c>
      <c r="U44" s="231">
        <f>ROUND(E44*T44,2)</f>
        <v>0</v>
      </c>
      <c r="V44" s="231"/>
      <c r="W44" s="231" t="s">
        <v>108</v>
      </c>
      <c r="X44" s="212"/>
      <c r="Y44" s="212"/>
      <c r="Z44" s="212"/>
      <c r="AA44" s="212"/>
      <c r="AB44" s="212"/>
      <c r="AC44" s="212"/>
      <c r="AD44" s="212"/>
      <c r="AE44" s="212"/>
      <c r="AF44" s="212" t="s">
        <v>109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</row>
    <row r="45" spans="1:59" outlineLevel="1" x14ac:dyDescent="0.25">
      <c r="A45" s="229"/>
      <c r="B45" s="230"/>
      <c r="C45" s="264" t="s">
        <v>155</v>
      </c>
      <c r="D45" s="251"/>
      <c r="E45" s="251"/>
      <c r="F45" s="251"/>
      <c r="G45" s="25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12"/>
      <c r="Y45" s="212"/>
      <c r="Z45" s="212"/>
      <c r="AA45" s="212"/>
      <c r="AB45" s="212"/>
      <c r="AC45" s="212"/>
      <c r="AD45" s="212"/>
      <c r="AE45" s="212"/>
      <c r="AF45" s="212" t="s">
        <v>111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</row>
    <row r="46" spans="1:59" outlineLevel="1" x14ac:dyDescent="0.25">
      <c r="A46" s="229"/>
      <c r="B46" s="230"/>
      <c r="C46" s="265" t="s">
        <v>112</v>
      </c>
      <c r="D46" s="232"/>
      <c r="E46" s="233"/>
      <c r="F46" s="234"/>
      <c r="G46" s="234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12"/>
      <c r="Y46" s="212"/>
      <c r="Z46" s="212"/>
      <c r="AA46" s="212"/>
      <c r="AB46" s="212"/>
      <c r="AC46" s="212"/>
      <c r="AD46" s="212"/>
      <c r="AE46" s="212"/>
      <c r="AF46" s="212" t="s">
        <v>111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</row>
    <row r="47" spans="1:59" outlineLevel="1" x14ac:dyDescent="0.25">
      <c r="A47" s="229"/>
      <c r="B47" s="230"/>
      <c r="C47" s="266" t="s">
        <v>156</v>
      </c>
      <c r="D47" s="252"/>
      <c r="E47" s="252"/>
      <c r="F47" s="252"/>
      <c r="G47" s="252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12"/>
      <c r="Y47" s="212"/>
      <c r="Z47" s="212"/>
      <c r="AA47" s="212"/>
      <c r="AB47" s="212"/>
      <c r="AC47" s="212"/>
      <c r="AD47" s="212"/>
      <c r="AE47" s="212"/>
      <c r="AF47" s="212" t="s">
        <v>111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</row>
    <row r="48" spans="1:59" outlineLevel="1" x14ac:dyDescent="0.25">
      <c r="A48" s="229"/>
      <c r="B48" s="230"/>
      <c r="C48" s="266" t="s">
        <v>157</v>
      </c>
      <c r="D48" s="252"/>
      <c r="E48" s="252"/>
      <c r="F48" s="252"/>
      <c r="G48" s="252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12"/>
      <c r="Y48" s="212"/>
      <c r="Z48" s="212"/>
      <c r="AA48" s="212"/>
      <c r="AB48" s="212"/>
      <c r="AC48" s="212"/>
      <c r="AD48" s="212"/>
      <c r="AE48" s="212"/>
      <c r="AF48" s="212" t="s">
        <v>111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</row>
    <row r="49" spans="1:59" ht="20.399999999999999" outlineLevel="1" x14ac:dyDescent="0.25">
      <c r="A49" s="244">
        <v>9</v>
      </c>
      <c r="B49" s="245" t="s">
        <v>158</v>
      </c>
      <c r="C49" s="263" t="s">
        <v>159</v>
      </c>
      <c r="D49" s="246" t="s">
        <v>106</v>
      </c>
      <c r="E49" s="247">
        <v>42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21</v>
      </c>
      <c r="M49" s="249">
        <f>G49*(1+L49/100)</f>
        <v>0</v>
      </c>
      <c r="N49" s="249">
        <v>0</v>
      </c>
      <c r="O49" s="249">
        <f>ROUND(E49*N49,2)</f>
        <v>0</v>
      </c>
      <c r="P49" s="249">
        <v>0</v>
      </c>
      <c r="Q49" s="249">
        <f>ROUND(E49*P49,2)</f>
        <v>0</v>
      </c>
      <c r="R49" s="249"/>
      <c r="S49" s="250" t="s">
        <v>107</v>
      </c>
      <c r="T49" s="231">
        <v>0</v>
      </c>
      <c r="U49" s="231">
        <f>ROUND(E49*T49,2)</f>
        <v>0</v>
      </c>
      <c r="V49" s="231"/>
      <c r="W49" s="231" t="s">
        <v>108</v>
      </c>
      <c r="X49" s="212"/>
      <c r="Y49" s="212"/>
      <c r="Z49" s="212"/>
      <c r="AA49" s="212"/>
      <c r="AB49" s="212"/>
      <c r="AC49" s="212"/>
      <c r="AD49" s="212"/>
      <c r="AE49" s="212"/>
      <c r="AF49" s="212" t="s">
        <v>109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</row>
    <row r="50" spans="1:59" outlineLevel="1" x14ac:dyDescent="0.25">
      <c r="A50" s="229"/>
      <c r="B50" s="230"/>
      <c r="C50" s="264" t="s">
        <v>160</v>
      </c>
      <c r="D50" s="251"/>
      <c r="E50" s="251"/>
      <c r="F50" s="251"/>
      <c r="G50" s="25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12"/>
      <c r="Y50" s="212"/>
      <c r="Z50" s="212"/>
      <c r="AA50" s="212"/>
      <c r="AB50" s="212"/>
      <c r="AC50" s="212"/>
      <c r="AD50" s="212"/>
      <c r="AE50" s="212"/>
      <c r="AF50" s="212" t="s">
        <v>111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</row>
    <row r="51" spans="1:59" outlineLevel="1" x14ac:dyDescent="0.25">
      <c r="A51" s="229"/>
      <c r="B51" s="230"/>
      <c r="C51" s="265" t="s">
        <v>112</v>
      </c>
      <c r="D51" s="232"/>
      <c r="E51" s="233"/>
      <c r="F51" s="234"/>
      <c r="G51" s="234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12"/>
      <c r="Y51" s="212"/>
      <c r="Z51" s="212"/>
      <c r="AA51" s="212"/>
      <c r="AB51" s="212"/>
      <c r="AC51" s="212"/>
      <c r="AD51" s="212"/>
      <c r="AE51" s="212"/>
      <c r="AF51" s="212" t="s">
        <v>111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</row>
    <row r="52" spans="1:59" outlineLevel="1" x14ac:dyDescent="0.25">
      <c r="A52" s="229"/>
      <c r="B52" s="230"/>
      <c r="C52" s="266" t="s">
        <v>161</v>
      </c>
      <c r="D52" s="252"/>
      <c r="E52" s="252"/>
      <c r="F52" s="252"/>
      <c r="G52" s="252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12"/>
      <c r="Y52" s="212"/>
      <c r="Z52" s="212"/>
      <c r="AA52" s="212"/>
      <c r="AB52" s="212"/>
      <c r="AC52" s="212"/>
      <c r="AD52" s="212"/>
      <c r="AE52" s="212"/>
      <c r="AF52" s="212" t="s">
        <v>111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</row>
    <row r="53" spans="1:59" outlineLevel="1" x14ac:dyDescent="0.25">
      <c r="A53" s="229"/>
      <c r="B53" s="230"/>
      <c r="C53" s="265" t="s">
        <v>112</v>
      </c>
      <c r="D53" s="232"/>
      <c r="E53" s="233"/>
      <c r="F53" s="234"/>
      <c r="G53" s="234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12"/>
      <c r="Y53" s="212"/>
      <c r="Z53" s="212"/>
      <c r="AA53" s="212"/>
      <c r="AB53" s="212"/>
      <c r="AC53" s="212"/>
      <c r="AD53" s="212"/>
      <c r="AE53" s="212"/>
      <c r="AF53" s="212" t="s">
        <v>111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</row>
    <row r="54" spans="1:59" outlineLevel="1" x14ac:dyDescent="0.25">
      <c r="A54" s="229"/>
      <c r="B54" s="230"/>
      <c r="C54" s="266" t="s">
        <v>162</v>
      </c>
      <c r="D54" s="252"/>
      <c r="E54" s="252"/>
      <c r="F54" s="252"/>
      <c r="G54" s="252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12"/>
      <c r="Y54" s="212"/>
      <c r="Z54" s="212"/>
      <c r="AA54" s="212"/>
      <c r="AB54" s="212"/>
      <c r="AC54" s="212"/>
      <c r="AD54" s="212"/>
      <c r="AE54" s="212"/>
      <c r="AF54" s="212" t="s">
        <v>111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</row>
    <row r="55" spans="1:59" outlineLevel="1" x14ac:dyDescent="0.25">
      <c r="A55" s="229"/>
      <c r="B55" s="230"/>
      <c r="C55" s="266" t="s">
        <v>163</v>
      </c>
      <c r="D55" s="252"/>
      <c r="E55" s="252"/>
      <c r="F55" s="252"/>
      <c r="G55" s="252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12"/>
      <c r="Y55" s="212"/>
      <c r="Z55" s="212"/>
      <c r="AA55" s="212"/>
      <c r="AB55" s="212"/>
      <c r="AC55" s="212"/>
      <c r="AD55" s="212"/>
      <c r="AE55" s="212"/>
      <c r="AF55" s="212" t="s">
        <v>111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</row>
    <row r="56" spans="1:59" outlineLevel="1" x14ac:dyDescent="0.25">
      <c r="A56" s="229"/>
      <c r="B56" s="230"/>
      <c r="C56" s="266" t="s">
        <v>164</v>
      </c>
      <c r="D56" s="252"/>
      <c r="E56" s="252"/>
      <c r="F56" s="252"/>
      <c r="G56" s="252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12"/>
      <c r="Y56" s="212"/>
      <c r="Z56" s="212"/>
      <c r="AA56" s="212"/>
      <c r="AB56" s="212"/>
      <c r="AC56" s="212"/>
      <c r="AD56" s="212"/>
      <c r="AE56" s="212"/>
      <c r="AF56" s="212" t="s">
        <v>111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</row>
    <row r="57" spans="1:59" outlineLevel="1" x14ac:dyDescent="0.25">
      <c r="A57" s="229"/>
      <c r="B57" s="230"/>
      <c r="C57" s="266" t="s">
        <v>165</v>
      </c>
      <c r="D57" s="252"/>
      <c r="E57" s="252"/>
      <c r="F57" s="252"/>
      <c r="G57" s="252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12"/>
      <c r="Y57" s="212"/>
      <c r="Z57" s="212"/>
      <c r="AA57" s="212"/>
      <c r="AB57" s="212"/>
      <c r="AC57" s="212"/>
      <c r="AD57" s="212"/>
      <c r="AE57" s="212"/>
      <c r="AF57" s="212" t="s">
        <v>111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</row>
    <row r="58" spans="1:59" outlineLevel="1" x14ac:dyDescent="0.25">
      <c r="A58" s="229"/>
      <c r="B58" s="230"/>
      <c r="C58" s="267" t="s">
        <v>166</v>
      </c>
      <c r="D58" s="235"/>
      <c r="E58" s="236">
        <v>42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12"/>
      <c r="Y58" s="212"/>
      <c r="Z58" s="212"/>
      <c r="AA58" s="212"/>
      <c r="AB58" s="212"/>
      <c r="AC58" s="212"/>
      <c r="AD58" s="212"/>
      <c r="AE58" s="212"/>
      <c r="AF58" s="212" t="s">
        <v>125</v>
      </c>
      <c r="AG58" s="212">
        <v>0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</row>
    <row r="59" spans="1:59" outlineLevel="1" x14ac:dyDescent="0.25">
      <c r="A59" s="244">
        <v>10</v>
      </c>
      <c r="B59" s="245" t="s">
        <v>167</v>
      </c>
      <c r="C59" s="263" t="s">
        <v>168</v>
      </c>
      <c r="D59" s="246" t="s">
        <v>106</v>
      </c>
      <c r="E59" s="247">
        <v>50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21</v>
      </c>
      <c r="M59" s="249">
        <f>G59*(1+L59/100)</f>
        <v>0</v>
      </c>
      <c r="N59" s="249">
        <v>0</v>
      </c>
      <c r="O59" s="249">
        <f>ROUND(E59*N59,2)</f>
        <v>0</v>
      </c>
      <c r="P59" s="249">
        <v>0</v>
      </c>
      <c r="Q59" s="249">
        <f>ROUND(E59*P59,2)</f>
        <v>0</v>
      </c>
      <c r="R59" s="249"/>
      <c r="S59" s="250" t="s">
        <v>107</v>
      </c>
      <c r="T59" s="231">
        <v>0</v>
      </c>
      <c r="U59" s="231">
        <f>ROUND(E59*T59,2)</f>
        <v>0</v>
      </c>
      <c r="V59" s="231"/>
      <c r="W59" s="231" t="s">
        <v>108</v>
      </c>
      <c r="X59" s="212"/>
      <c r="Y59" s="212"/>
      <c r="Z59" s="212"/>
      <c r="AA59" s="212"/>
      <c r="AB59" s="212"/>
      <c r="AC59" s="212"/>
      <c r="AD59" s="212"/>
      <c r="AE59" s="212"/>
      <c r="AF59" s="212" t="s">
        <v>109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</row>
    <row r="60" spans="1:59" outlineLevel="1" x14ac:dyDescent="0.25">
      <c r="A60" s="229"/>
      <c r="B60" s="230"/>
      <c r="C60" s="264" t="s">
        <v>169</v>
      </c>
      <c r="D60" s="251"/>
      <c r="E60" s="251"/>
      <c r="F60" s="251"/>
      <c r="G60" s="25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12"/>
      <c r="Y60" s="212"/>
      <c r="Z60" s="212"/>
      <c r="AA60" s="212"/>
      <c r="AB60" s="212"/>
      <c r="AC60" s="212"/>
      <c r="AD60" s="212"/>
      <c r="AE60" s="212"/>
      <c r="AF60" s="212" t="s">
        <v>111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</row>
    <row r="61" spans="1:59" outlineLevel="1" x14ac:dyDescent="0.25">
      <c r="A61" s="229"/>
      <c r="B61" s="230"/>
      <c r="C61" s="266" t="s">
        <v>170</v>
      </c>
      <c r="D61" s="252"/>
      <c r="E61" s="252"/>
      <c r="F61" s="252"/>
      <c r="G61" s="252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12"/>
      <c r="Y61" s="212"/>
      <c r="Z61" s="212"/>
      <c r="AA61" s="212"/>
      <c r="AB61" s="212"/>
      <c r="AC61" s="212"/>
      <c r="AD61" s="212"/>
      <c r="AE61" s="212"/>
      <c r="AF61" s="212" t="s">
        <v>111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</row>
    <row r="62" spans="1:59" outlineLevel="1" x14ac:dyDescent="0.25">
      <c r="A62" s="229"/>
      <c r="B62" s="230"/>
      <c r="C62" s="267" t="s">
        <v>171</v>
      </c>
      <c r="D62" s="235"/>
      <c r="E62" s="236">
        <v>50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12"/>
      <c r="Y62" s="212"/>
      <c r="Z62" s="212"/>
      <c r="AA62" s="212"/>
      <c r="AB62" s="212"/>
      <c r="AC62" s="212"/>
      <c r="AD62" s="212"/>
      <c r="AE62" s="212"/>
      <c r="AF62" s="212" t="s">
        <v>125</v>
      </c>
      <c r="AG62" s="212">
        <v>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</row>
    <row r="63" spans="1:59" outlineLevel="1" x14ac:dyDescent="0.25">
      <c r="A63" s="244">
        <v>11</v>
      </c>
      <c r="B63" s="245" t="s">
        <v>172</v>
      </c>
      <c r="C63" s="263" t="s">
        <v>173</v>
      </c>
      <c r="D63" s="246" t="s">
        <v>154</v>
      </c>
      <c r="E63" s="247">
        <v>1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21</v>
      </c>
      <c r="M63" s="249">
        <f>G63*(1+L63/100)</f>
        <v>0</v>
      </c>
      <c r="N63" s="249">
        <v>0</v>
      </c>
      <c r="O63" s="249">
        <f>ROUND(E63*N63,2)</f>
        <v>0</v>
      </c>
      <c r="P63" s="249">
        <v>0</v>
      </c>
      <c r="Q63" s="249">
        <f>ROUND(E63*P63,2)</f>
        <v>0</v>
      </c>
      <c r="R63" s="249"/>
      <c r="S63" s="250" t="s">
        <v>107</v>
      </c>
      <c r="T63" s="231">
        <v>0</v>
      </c>
      <c r="U63" s="231">
        <f>ROUND(E63*T63,2)</f>
        <v>0</v>
      </c>
      <c r="V63" s="231"/>
      <c r="W63" s="231" t="s">
        <v>108</v>
      </c>
      <c r="X63" s="212"/>
      <c r="Y63" s="212"/>
      <c r="Z63" s="212"/>
      <c r="AA63" s="212"/>
      <c r="AB63" s="212"/>
      <c r="AC63" s="212"/>
      <c r="AD63" s="212"/>
      <c r="AE63" s="212"/>
      <c r="AF63" s="212" t="s">
        <v>109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</row>
    <row r="64" spans="1:59" outlineLevel="1" x14ac:dyDescent="0.25">
      <c r="A64" s="229"/>
      <c r="B64" s="230"/>
      <c r="C64" s="264" t="s">
        <v>174</v>
      </c>
      <c r="D64" s="251"/>
      <c r="E64" s="251"/>
      <c r="F64" s="251"/>
      <c r="G64" s="25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12"/>
      <c r="Y64" s="212"/>
      <c r="Z64" s="212"/>
      <c r="AA64" s="212"/>
      <c r="AB64" s="212"/>
      <c r="AC64" s="212"/>
      <c r="AD64" s="212"/>
      <c r="AE64" s="212"/>
      <c r="AF64" s="212" t="s">
        <v>111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</row>
    <row r="65" spans="1:59" outlineLevel="1" x14ac:dyDescent="0.25">
      <c r="A65" s="229"/>
      <c r="B65" s="230"/>
      <c r="C65" s="265" t="s">
        <v>112</v>
      </c>
      <c r="D65" s="232"/>
      <c r="E65" s="233"/>
      <c r="F65" s="234"/>
      <c r="G65" s="234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12"/>
      <c r="Y65" s="212"/>
      <c r="Z65" s="212"/>
      <c r="AA65" s="212"/>
      <c r="AB65" s="212"/>
      <c r="AC65" s="212"/>
      <c r="AD65" s="212"/>
      <c r="AE65" s="212"/>
      <c r="AF65" s="212" t="s">
        <v>111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</row>
    <row r="66" spans="1:59" outlineLevel="1" x14ac:dyDescent="0.25">
      <c r="A66" s="229"/>
      <c r="B66" s="230"/>
      <c r="C66" s="266" t="s">
        <v>175</v>
      </c>
      <c r="D66" s="252"/>
      <c r="E66" s="252"/>
      <c r="F66" s="252"/>
      <c r="G66" s="252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12"/>
      <c r="Y66" s="212"/>
      <c r="Z66" s="212"/>
      <c r="AA66" s="212"/>
      <c r="AB66" s="212"/>
      <c r="AC66" s="212"/>
      <c r="AD66" s="212"/>
      <c r="AE66" s="212"/>
      <c r="AF66" s="212" t="s">
        <v>111</v>
      </c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</row>
    <row r="67" spans="1:59" outlineLevel="1" x14ac:dyDescent="0.25">
      <c r="A67" s="229"/>
      <c r="B67" s="230"/>
      <c r="C67" s="266" t="s">
        <v>176</v>
      </c>
      <c r="D67" s="252"/>
      <c r="E67" s="252"/>
      <c r="F67" s="252"/>
      <c r="G67" s="252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12"/>
      <c r="Y67" s="212"/>
      <c r="Z67" s="212"/>
      <c r="AA67" s="212"/>
      <c r="AB67" s="212"/>
      <c r="AC67" s="212"/>
      <c r="AD67" s="212"/>
      <c r="AE67" s="212"/>
      <c r="AF67" s="212" t="s">
        <v>111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</row>
    <row r="68" spans="1:59" outlineLevel="1" x14ac:dyDescent="0.25">
      <c r="A68" s="244">
        <v>12</v>
      </c>
      <c r="B68" s="245" t="s">
        <v>177</v>
      </c>
      <c r="C68" s="263" t="s">
        <v>178</v>
      </c>
      <c r="D68" s="246" t="s">
        <v>154</v>
      </c>
      <c r="E68" s="247">
        <v>1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21</v>
      </c>
      <c r="M68" s="249">
        <f>G68*(1+L68/100)</f>
        <v>0</v>
      </c>
      <c r="N68" s="249">
        <v>0</v>
      </c>
      <c r="O68" s="249">
        <f>ROUND(E68*N68,2)</f>
        <v>0</v>
      </c>
      <c r="P68" s="249">
        <v>0</v>
      </c>
      <c r="Q68" s="249">
        <f>ROUND(E68*P68,2)</f>
        <v>0</v>
      </c>
      <c r="R68" s="249"/>
      <c r="S68" s="250" t="s">
        <v>107</v>
      </c>
      <c r="T68" s="231">
        <v>0</v>
      </c>
      <c r="U68" s="231">
        <f>ROUND(E68*T68,2)</f>
        <v>0</v>
      </c>
      <c r="V68" s="231"/>
      <c r="W68" s="231" t="s">
        <v>108</v>
      </c>
      <c r="X68" s="212"/>
      <c r="Y68" s="212"/>
      <c r="Z68" s="212"/>
      <c r="AA68" s="212"/>
      <c r="AB68" s="212"/>
      <c r="AC68" s="212"/>
      <c r="AD68" s="212"/>
      <c r="AE68" s="212"/>
      <c r="AF68" s="212" t="s">
        <v>109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</row>
    <row r="69" spans="1:59" outlineLevel="1" x14ac:dyDescent="0.25">
      <c r="A69" s="229"/>
      <c r="B69" s="230"/>
      <c r="C69" s="264" t="s">
        <v>179</v>
      </c>
      <c r="D69" s="251"/>
      <c r="E69" s="251"/>
      <c r="F69" s="251"/>
      <c r="G69" s="25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12"/>
      <c r="Y69" s="212"/>
      <c r="Z69" s="212"/>
      <c r="AA69" s="212"/>
      <c r="AB69" s="212"/>
      <c r="AC69" s="212"/>
      <c r="AD69" s="212"/>
      <c r="AE69" s="212"/>
      <c r="AF69" s="212" t="s">
        <v>111</v>
      </c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</row>
    <row r="70" spans="1:59" outlineLevel="1" x14ac:dyDescent="0.25">
      <c r="A70" s="229"/>
      <c r="B70" s="230"/>
      <c r="C70" s="266" t="s">
        <v>180</v>
      </c>
      <c r="D70" s="252"/>
      <c r="E70" s="252"/>
      <c r="F70" s="252"/>
      <c r="G70" s="252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12"/>
      <c r="Y70" s="212"/>
      <c r="Z70" s="212"/>
      <c r="AA70" s="212"/>
      <c r="AB70" s="212"/>
      <c r="AC70" s="212"/>
      <c r="AD70" s="212"/>
      <c r="AE70" s="212"/>
      <c r="AF70" s="212" t="s">
        <v>111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</row>
    <row r="71" spans="1:59" outlineLevel="1" x14ac:dyDescent="0.25">
      <c r="A71" s="229"/>
      <c r="B71" s="230"/>
      <c r="C71" s="266" t="s">
        <v>181</v>
      </c>
      <c r="D71" s="252"/>
      <c r="E71" s="252"/>
      <c r="F71" s="252"/>
      <c r="G71" s="252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12"/>
      <c r="Y71" s="212"/>
      <c r="Z71" s="212"/>
      <c r="AA71" s="212"/>
      <c r="AB71" s="212"/>
      <c r="AC71" s="212"/>
      <c r="AD71" s="212"/>
      <c r="AE71" s="212"/>
      <c r="AF71" s="212" t="s">
        <v>111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</row>
    <row r="72" spans="1:59" ht="20.399999999999999" outlineLevel="1" x14ac:dyDescent="0.25">
      <c r="A72" s="244">
        <v>13</v>
      </c>
      <c r="B72" s="245" t="s">
        <v>182</v>
      </c>
      <c r="C72" s="263" t="s">
        <v>183</v>
      </c>
      <c r="D72" s="246" t="s">
        <v>184</v>
      </c>
      <c r="E72" s="247">
        <v>50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9">
        <v>0</v>
      </c>
      <c r="O72" s="249">
        <f>ROUND(E72*N72,2)</f>
        <v>0</v>
      </c>
      <c r="P72" s="249">
        <v>0</v>
      </c>
      <c r="Q72" s="249">
        <f>ROUND(E72*P72,2)</f>
        <v>0</v>
      </c>
      <c r="R72" s="249"/>
      <c r="S72" s="250" t="s">
        <v>107</v>
      </c>
      <c r="T72" s="231">
        <v>0</v>
      </c>
      <c r="U72" s="231">
        <f>ROUND(E72*T72,2)</f>
        <v>0</v>
      </c>
      <c r="V72" s="231"/>
      <c r="W72" s="231" t="s">
        <v>108</v>
      </c>
      <c r="X72" s="212"/>
      <c r="Y72" s="212"/>
      <c r="Z72" s="212"/>
      <c r="AA72" s="212"/>
      <c r="AB72" s="212"/>
      <c r="AC72" s="212"/>
      <c r="AD72" s="212"/>
      <c r="AE72" s="212"/>
      <c r="AF72" s="212" t="s">
        <v>109</v>
      </c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</row>
    <row r="73" spans="1:59" outlineLevel="1" x14ac:dyDescent="0.25">
      <c r="A73" s="229"/>
      <c r="B73" s="230"/>
      <c r="C73" s="264" t="s">
        <v>185</v>
      </c>
      <c r="D73" s="251"/>
      <c r="E73" s="251"/>
      <c r="F73" s="251"/>
      <c r="G73" s="25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12"/>
      <c r="Y73" s="212"/>
      <c r="Z73" s="212"/>
      <c r="AA73" s="212"/>
      <c r="AB73" s="212"/>
      <c r="AC73" s="212"/>
      <c r="AD73" s="212"/>
      <c r="AE73" s="212"/>
      <c r="AF73" s="212" t="s">
        <v>111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</row>
    <row r="74" spans="1:59" x14ac:dyDescent="0.25">
      <c r="A74" s="238" t="s">
        <v>102</v>
      </c>
      <c r="B74" s="239" t="s">
        <v>61</v>
      </c>
      <c r="C74" s="262" t="s">
        <v>62</v>
      </c>
      <c r="D74" s="240"/>
      <c r="E74" s="241"/>
      <c r="F74" s="242"/>
      <c r="G74" s="242">
        <f>SUMIF(AF75:AF82,"&lt;&gt;NOR",G75:G82)</f>
        <v>0</v>
      </c>
      <c r="H74" s="242"/>
      <c r="I74" s="242">
        <f>SUM(I75:I82)</f>
        <v>0</v>
      </c>
      <c r="J74" s="242"/>
      <c r="K74" s="242">
        <f>SUM(K75:K82)</f>
        <v>0</v>
      </c>
      <c r="L74" s="242"/>
      <c r="M74" s="242">
        <f>SUM(M75:M82)</f>
        <v>0</v>
      </c>
      <c r="N74" s="242"/>
      <c r="O74" s="242">
        <f>SUM(O75:O82)</f>
        <v>0.01</v>
      </c>
      <c r="P74" s="242"/>
      <c r="Q74" s="242">
        <f>SUM(Q75:Q82)</f>
        <v>0.25</v>
      </c>
      <c r="R74" s="242"/>
      <c r="S74" s="243"/>
      <c r="T74" s="237"/>
      <c r="U74" s="237">
        <f>SUM(U75:U82)</f>
        <v>7.4</v>
      </c>
      <c r="V74" s="237"/>
      <c r="W74" s="237"/>
      <c r="AF74" t="s">
        <v>103</v>
      </c>
    </row>
    <row r="75" spans="1:59" outlineLevel="1" x14ac:dyDescent="0.25">
      <c r="A75" s="244">
        <v>14</v>
      </c>
      <c r="B75" s="245" t="s">
        <v>186</v>
      </c>
      <c r="C75" s="263" t="s">
        <v>187</v>
      </c>
      <c r="D75" s="246" t="s">
        <v>146</v>
      </c>
      <c r="E75" s="247">
        <v>21.38456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9">
        <v>3.3E-4</v>
      </c>
      <c r="O75" s="249">
        <f>ROUND(E75*N75,2)</f>
        <v>0.01</v>
      </c>
      <c r="P75" s="249">
        <v>1.183E-2</v>
      </c>
      <c r="Q75" s="249">
        <f>ROUND(E75*P75,2)</f>
        <v>0.25</v>
      </c>
      <c r="R75" s="249"/>
      <c r="S75" s="250" t="s">
        <v>137</v>
      </c>
      <c r="T75" s="231">
        <v>0.34599999999999997</v>
      </c>
      <c r="U75" s="231">
        <f>ROUND(E75*T75,2)</f>
        <v>7.4</v>
      </c>
      <c r="V75" s="231"/>
      <c r="W75" s="231" t="s">
        <v>108</v>
      </c>
      <c r="X75" s="212"/>
      <c r="Y75" s="212"/>
      <c r="Z75" s="212"/>
      <c r="AA75" s="212"/>
      <c r="AB75" s="212"/>
      <c r="AC75" s="212"/>
      <c r="AD75" s="212"/>
      <c r="AE75" s="212"/>
      <c r="AF75" s="212" t="s">
        <v>109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</row>
    <row r="76" spans="1:59" outlineLevel="1" x14ac:dyDescent="0.25">
      <c r="A76" s="229"/>
      <c r="B76" s="230"/>
      <c r="C76" s="267" t="s">
        <v>124</v>
      </c>
      <c r="D76" s="235"/>
      <c r="E76" s="236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12"/>
      <c r="Y76" s="212"/>
      <c r="Z76" s="212"/>
      <c r="AA76" s="212"/>
      <c r="AB76" s="212"/>
      <c r="AC76" s="212"/>
      <c r="AD76" s="212"/>
      <c r="AE76" s="212"/>
      <c r="AF76" s="212" t="s">
        <v>125</v>
      </c>
      <c r="AG76" s="212">
        <v>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</row>
    <row r="77" spans="1:59" outlineLevel="1" x14ac:dyDescent="0.25">
      <c r="A77" s="229"/>
      <c r="B77" s="230"/>
      <c r="C77" s="267" t="s">
        <v>126</v>
      </c>
      <c r="D77" s="235"/>
      <c r="E77" s="236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12"/>
      <c r="Y77" s="212"/>
      <c r="Z77" s="212"/>
      <c r="AA77" s="212"/>
      <c r="AB77" s="212"/>
      <c r="AC77" s="212"/>
      <c r="AD77" s="212"/>
      <c r="AE77" s="212"/>
      <c r="AF77" s="212" t="s">
        <v>125</v>
      </c>
      <c r="AG77" s="212">
        <v>0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</row>
    <row r="78" spans="1:59" outlineLevel="1" x14ac:dyDescent="0.25">
      <c r="A78" s="229"/>
      <c r="B78" s="230"/>
      <c r="C78" s="267" t="s">
        <v>127</v>
      </c>
      <c r="D78" s="235"/>
      <c r="E78" s="236">
        <v>14.52</v>
      </c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12"/>
      <c r="Y78" s="212"/>
      <c r="Z78" s="212"/>
      <c r="AA78" s="212"/>
      <c r="AB78" s="212"/>
      <c r="AC78" s="212"/>
      <c r="AD78" s="212"/>
      <c r="AE78" s="212"/>
      <c r="AF78" s="212" t="s">
        <v>125</v>
      </c>
      <c r="AG78" s="212">
        <v>0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</row>
    <row r="79" spans="1:59" outlineLevel="1" x14ac:dyDescent="0.25">
      <c r="A79" s="229"/>
      <c r="B79" s="230"/>
      <c r="C79" s="267" t="s">
        <v>128</v>
      </c>
      <c r="D79" s="235"/>
      <c r="E79" s="236">
        <v>5.12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12"/>
      <c r="Y79" s="212"/>
      <c r="Z79" s="212"/>
      <c r="AA79" s="212"/>
      <c r="AB79" s="212"/>
      <c r="AC79" s="212"/>
      <c r="AD79" s="212"/>
      <c r="AE79" s="212"/>
      <c r="AF79" s="212" t="s">
        <v>125</v>
      </c>
      <c r="AG79" s="212">
        <v>0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</row>
    <row r="80" spans="1:59" outlineLevel="1" x14ac:dyDescent="0.25">
      <c r="A80" s="229"/>
      <c r="B80" s="230"/>
      <c r="C80" s="267" t="s">
        <v>129</v>
      </c>
      <c r="D80" s="235"/>
      <c r="E80" s="236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12"/>
      <c r="Y80" s="212"/>
      <c r="Z80" s="212"/>
      <c r="AA80" s="212"/>
      <c r="AB80" s="212"/>
      <c r="AC80" s="212"/>
      <c r="AD80" s="212"/>
      <c r="AE80" s="212"/>
      <c r="AF80" s="212" t="s">
        <v>125</v>
      </c>
      <c r="AG80" s="212">
        <v>0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</row>
    <row r="81" spans="1:59" outlineLevel="1" x14ac:dyDescent="0.25">
      <c r="A81" s="229"/>
      <c r="B81" s="230"/>
      <c r="C81" s="267" t="s">
        <v>130</v>
      </c>
      <c r="D81" s="235"/>
      <c r="E81" s="236">
        <v>0.56520000000000004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12"/>
      <c r="Y81" s="212"/>
      <c r="Z81" s="212"/>
      <c r="AA81" s="212"/>
      <c r="AB81" s="212"/>
      <c r="AC81" s="212"/>
      <c r="AD81" s="212"/>
      <c r="AE81" s="212"/>
      <c r="AF81" s="212" t="s">
        <v>125</v>
      </c>
      <c r="AG81" s="212">
        <v>0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</row>
    <row r="82" spans="1:59" outlineLevel="1" x14ac:dyDescent="0.25">
      <c r="A82" s="229"/>
      <c r="B82" s="230"/>
      <c r="C82" s="267" t="s">
        <v>131</v>
      </c>
      <c r="D82" s="235"/>
      <c r="E82" s="236">
        <v>1.17936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12"/>
      <c r="Y82" s="212"/>
      <c r="Z82" s="212"/>
      <c r="AA82" s="212"/>
      <c r="AB82" s="212"/>
      <c r="AC82" s="212"/>
      <c r="AD82" s="212"/>
      <c r="AE82" s="212"/>
      <c r="AF82" s="212" t="s">
        <v>125</v>
      </c>
      <c r="AG82" s="212">
        <v>0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</row>
    <row r="83" spans="1:59" x14ac:dyDescent="0.25">
      <c r="A83" s="238" t="s">
        <v>102</v>
      </c>
      <c r="B83" s="239" t="s">
        <v>63</v>
      </c>
      <c r="C83" s="262" t="s">
        <v>64</v>
      </c>
      <c r="D83" s="240"/>
      <c r="E83" s="241"/>
      <c r="F83" s="242"/>
      <c r="G83" s="242">
        <f>SUMIF(AF84:AF84,"&lt;&gt;NOR",G84:G84)</f>
        <v>0</v>
      </c>
      <c r="H83" s="242"/>
      <c r="I83" s="242">
        <f>SUM(I84:I84)</f>
        <v>0</v>
      </c>
      <c r="J83" s="242"/>
      <c r="K83" s="242">
        <f>SUM(K84:K84)</f>
        <v>0</v>
      </c>
      <c r="L83" s="242"/>
      <c r="M83" s="242">
        <f>SUM(M84:M84)</f>
        <v>0</v>
      </c>
      <c r="N83" s="242"/>
      <c r="O83" s="242">
        <f>SUM(O84:O84)</f>
        <v>0</v>
      </c>
      <c r="P83" s="242"/>
      <c r="Q83" s="242">
        <f>SUM(Q84:Q84)</f>
        <v>0</v>
      </c>
      <c r="R83" s="242"/>
      <c r="S83" s="243"/>
      <c r="T83" s="237"/>
      <c r="U83" s="237">
        <f>SUM(U84:U84)</f>
        <v>16.850000000000001</v>
      </c>
      <c r="V83" s="237"/>
      <c r="W83" s="237"/>
      <c r="AF83" t="s">
        <v>103</v>
      </c>
    </row>
    <row r="84" spans="1:59" outlineLevel="1" x14ac:dyDescent="0.25">
      <c r="A84" s="253">
        <v>15</v>
      </c>
      <c r="B84" s="254" t="s">
        <v>188</v>
      </c>
      <c r="C84" s="268" t="s">
        <v>189</v>
      </c>
      <c r="D84" s="255" t="s">
        <v>190</v>
      </c>
      <c r="E84" s="256">
        <v>3.0632999999999999</v>
      </c>
      <c r="F84" s="257"/>
      <c r="G84" s="258">
        <f>ROUND(E84*F84,2)</f>
        <v>0</v>
      </c>
      <c r="H84" s="257"/>
      <c r="I84" s="258">
        <f>ROUND(E84*H84,2)</f>
        <v>0</v>
      </c>
      <c r="J84" s="257"/>
      <c r="K84" s="258">
        <f>ROUND(E84*J84,2)</f>
        <v>0</v>
      </c>
      <c r="L84" s="258">
        <v>21</v>
      </c>
      <c r="M84" s="258">
        <f>G84*(1+L84/100)</f>
        <v>0</v>
      </c>
      <c r="N84" s="258">
        <v>0</v>
      </c>
      <c r="O84" s="258">
        <f>ROUND(E84*N84,2)</f>
        <v>0</v>
      </c>
      <c r="P84" s="258">
        <v>0</v>
      </c>
      <c r="Q84" s="258">
        <f>ROUND(E84*P84,2)</f>
        <v>0</v>
      </c>
      <c r="R84" s="258"/>
      <c r="S84" s="259" t="s">
        <v>137</v>
      </c>
      <c r="T84" s="231">
        <v>5.5</v>
      </c>
      <c r="U84" s="231">
        <f>ROUND(E84*T84,2)</f>
        <v>16.850000000000001</v>
      </c>
      <c r="V84" s="231"/>
      <c r="W84" s="231" t="s">
        <v>191</v>
      </c>
      <c r="X84" s="212"/>
      <c r="Y84" s="212"/>
      <c r="Z84" s="212"/>
      <c r="AA84" s="212"/>
      <c r="AB84" s="212"/>
      <c r="AC84" s="212"/>
      <c r="AD84" s="212"/>
      <c r="AE84" s="212"/>
      <c r="AF84" s="212" t="s">
        <v>192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</row>
    <row r="85" spans="1:59" x14ac:dyDescent="0.25">
      <c r="A85" s="238" t="s">
        <v>102</v>
      </c>
      <c r="B85" s="239" t="s">
        <v>65</v>
      </c>
      <c r="C85" s="262" t="s">
        <v>66</v>
      </c>
      <c r="D85" s="240"/>
      <c r="E85" s="241"/>
      <c r="F85" s="242"/>
      <c r="G85" s="242">
        <f>SUMIF(AF86:AF113,"&lt;&gt;NOR",G86:G113)</f>
        <v>0</v>
      </c>
      <c r="H85" s="242"/>
      <c r="I85" s="242">
        <f>SUM(I86:I113)</f>
        <v>0</v>
      </c>
      <c r="J85" s="242"/>
      <c r="K85" s="242">
        <f>SUM(K86:K113)</f>
        <v>0</v>
      </c>
      <c r="L85" s="242"/>
      <c r="M85" s="242">
        <f>SUM(M86:M113)</f>
        <v>0</v>
      </c>
      <c r="N85" s="242"/>
      <c r="O85" s="242">
        <f>SUM(O86:O113)</f>
        <v>0.08</v>
      </c>
      <c r="P85" s="242"/>
      <c r="Q85" s="242">
        <f>SUM(Q86:Q113)</f>
        <v>1.55</v>
      </c>
      <c r="R85" s="242"/>
      <c r="S85" s="243"/>
      <c r="T85" s="237"/>
      <c r="U85" s="237">
        <f>SUM(U86:U113)</f>
        <v>150.74</v>
      </c>
      <c r="V85" s="237"/>
      <c r="W85" s="237"/>
      <c r="AF85" t="s">
        <v>103</v>
      </c>
    </row>
    <row r="86" spans="1:59" outlineLevel="1" x14ac:dyDescent="0.25">
      <c r="A86" s="244">
        <v>16</v>
      </c>
      <c r="B86" s="245" t="s">
        <v>193</v>
      </c>
      <c r="C86" s="263" t="s">
        <v>194</v>
      </c>
      <c r="D86" s="246" t="s">
        <v>195</v>
      </c>
      <c r="E86" s="247">
        <v>1554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9">
        <v>5.0000000000000002E-5</v>
      </c>
      <c r="O86" s="249">
        <f>ROUND(E86*N86,2)</f>
        <v>0.08</v>
      </c>
      <c r="P86" s="249">
        <v>1E-3</v>
      </c>
      <c r="Q86" s="249">
        <f>ROUND(E86*P86,2)</f>
        <v>1.55</v>
      </c>
      <c r="R86" s="249"/>
      <c r="S86" s="250" t="s">
        <v>137</v>
      </c>
      <c r="T86" s="231">
        <v>9.7000000000000003E-2</v>
      </c>
      <c r="U86" s="231">
        <f>ROUND(E86*T86,2)</f>
        <v>150.74</v>
      </c>
      <c r="V86" s="231"/>
      <c r="W86" s="231" t="s">
        <v>108</v>
      </c>
      <c r="X86" s="212"/>
      <c r="Y86" s="212"/>
      <c r="Z86" s="212"/>
      <c r="AA86" s="212"/>
      <c r="AB86" s="212"/>
      <c r="AC86" s="212"/>
      <c r="AD86" s="212"/>
      <c r="AE86" s="212"/>
      <c r="AF86" s="212" t="s">
        <v>109</v>
      </c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</row>
    <row r="87" spans="1:59" outlineLevel="1" x14ac:dyDescent="0.25">
      <c r="A87" s="229"/>
      <c r="B87" s="230"/>
      <c r="C87" s="264" t="s">
        <v>196</v>
      </c>
      <c r="D87" s="251"/>
      <c r="E87" s="251"/>
      <c r="F87" s="251"/>
      <c r="G87" s="25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12"/>
      <c r="Y87" s="212"/>
      <c r="Z87" s="212"/>
      <c r="AA87" s="212"/>
      <c r="AB87" s="212"/>
      <c r="AC87" s="212"/>
      <c r="AD87" s="212"/>
      <c r="AE87" s="212"/>
      <c r="AF87" s="212" t="s">
        <v>111</v>
      </c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</row>
    <row r="88" spans="1:59" outlineLevel="1" x14ac:dyDescent="0.25">
      <c r="A88" s="229"/>
      <c r="B88" s="230"/>
      <c r="C88" s="265" t="s">
        <v>112</v>
      </c>
      <c r="D88" s="232"/>
      <c r="E88" s="233"/>
      <c r="F88" s="234"/>
      <c r="G88" s="234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12"/>
      <c r="Y88" s="212"/>
      <c r="Z88" s="212"/>
      <c r="AA88" s="212"/>
      <c r="AB88" s="212"/>
      <c r="AC88" s="212"/>
      <c r="AD88" s="212"/>
      <c r="AE88" s="212"/>
      <c r="AF88" s="212" t="s">
        <v>111</v>
      </c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</row>
    <row r="89" spans="1:59" outlineLevel="1" x14ac:dyDescent="0.25">
      <c r="A89" s="229"/>
      <c r="B89" s="230"/>
      <c r="C89" s="266" t="s">
        <v>197</v>
      </c>
      <c r="D89" s="252"/>
      <c r="E89" s="252"/>
      <c r="F89" s="252"/>
      <c r="G89" s="252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12"/>
      <c r="Y89" s="212"/>
      <c r="Z89" s="212"/>
      <c r="AA89" s="212"/>
      <c r="AB89" s="212"/>
      <c r="AC89" s="212"/>
      <c r="AD89" s="212"/>
      <c r="AE89" s="212"/>
      <c r="AF89" s="212" t="s">
        <v>111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</row>
    <row r="90" spans="1:59" outlineLevel="1" x14ac:dyDescent="0.25">
      <c r="A90" s="229"/>
      <c r="B90" s="230"/>
      <c r="C90" s="266" t="s">
        <v>198</v>
      </c>
      <c r="D90" s="252"/>
      <c r="E90" s="252"/>
      <c r="F90" s="252"/>
      <c r="G90" s="252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12"/>
      <c r="Y90" s="212"/>
      <c r="Z90" s="212"/>
      <c r="AA90" s="212"/>
      <c r="AB90" s="212"/>
      <c r="AC90" s="212"/>
      <c r="AD90" s="212"/>
      <c r="AE90" s="212"/>
      <c r="AF90" s="212" t="s">
        <v>111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</row>
    <row r="91" spans="1:59" outlineLevel="1" x14ac:dyDescent="0.25">
      <c r="A91" s="229"/>
      <c r="B91" s="230"/>
      <c r="C91" s="266" t="s">
        <v>199</v>
      </c>
      <c r="D91" s="252"/>
      <c r="E91" s="252"/>
      <c r="F91" s="252"/>
      <c r="G91" s="252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12"/>
      <c r="Y91" s="212"/>
      <c r="Z91" s="212"/>
      <c r="AA91" s="212"/>
      <c r="AB91" s="212"/>
      <c r="AC91" s="212"/>
      <c r="AD91" s="212"/>
      <c r="AE91" s="212"/>
      <c r="AF91" s="212" t="s">
        <v>111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</row>
    <row r="92" spans="1:59" outlineLevel="1" x14ac:dyDescent="0.25">
      <c r="A92" s="229"/>
      <c r="B92" s="230"/>
      <c r="C92" s="267" t="s">
        <v>200</v>
      </c>
      <c r="D92" s="235"/>
      <c r="E92" s="236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12"/>
      <c r="Y92" s="212"/>
      <c r="Z92" s="212"/>
      <c r="AA92" s="212"/>
      <c r="AB92" s="212"/>
      <c r="AC92" s="212"/>
      <c r="AD92" s="212"/>
      <c r="AE92" s="212"/>
      <c r="AF92" s="212" t="s">
        <v>125</v>
      </c>
      <c r="AG92" s="212">
        <v>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</row>
    <row r="93" spans="1:59" outlineLevel="1" x14ac:dyDescent="0.25">
      <c r="A93" s="229"/>
      <c r="B93" s="230"/>
      <c r="C93" s="267" t="s">
        <v>201</v>
      </c>
      <c r="D93" s="235"/>
      <c r="E93" s="236">
        <v>1554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12"/>
      <c r="Y93" s="212"/>
      <c r="Z93" s="212"/>
      <c r="AA93" s="212"/>
      <c r="AB93" s="212"/>
      <c r="AC93" s="212"/>
      <c r="AD93" s="212"/>
      <c r="AE93" s="212"/>
      <c r="AF93" s="212" t="s">
        <v>125</v>
      </c>
      <c r="AG93" s="212">
        <v>0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</row>
    <row r="94" spans="1:59" outlineLevel="1" x14ac:dyDescent="0.25">
      <c r="A94" s="244">
        <v>17</v>
      </c>
      <c r="B94" s="245" t="s">
        <v>202</v>
      </c>
      <c r="C94" s="263" t="s">
        <v>203</v>
      </c>
      <c r="D94" s="246" t="s">
        <v>154</v>
      </c>
      <c r="E94" s="247">
        <v>1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9">
        <v>0</v>
      </c>
      <c r="O94" s="249">
        <f>ROUND(E94*N94,2)</f>
        <v>0</v>
      </c>
      <c r="P94" s="249">
        <v>0</v>
      </c>
      <c r="Q94" s="249">
        <f>ROUND(E94*P94,2)</f>
        <v>0</v>
      </c>
      <c r="R94" s="249"/>
      <c r="S94" s="250" t="s">
        <v>107</v>
      </c>
      <c r="T94" s="231">
        <v>0</v>
      </c>
      <c r="U94" s="231">
        <f>ROUND(E94*T94,2)</f>
        <v>0</v>
      </c>
      <c r="V94" s="231"/>
      <c r="W94" s="231" t="s">
        <v>108</v>
      </c>
      <c r="X94" s="212"/>
      <c r="Y94" s="212"/>
      <c r="Z94" s="212"/>
      <c r="AA94" s="212"/>
      <c r="AB94" s="212"/>
      <c r="AC94" s="212"/>
      <c r="AD94" s="212"/>
      <c r="AE94" s="212"/>
      <c r="AF94" s="212" t="s">
        <v>109</v>
      </c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</row>
    <row r="95" spans="1:59" outlineLevel="1" x14ac:dyDescent="0.25">
      <c r="A95" s="229"/>
      <c r="B95" s="230"/>
      <c r="C95" s="264" t="s">
        <v>204</v>
      </c>
      <c r="D95" s="251"/>
      <c r="E95" s="251"/>
      <c r="F95" s="251"/>
      <c r="G95" s="25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12"/>
      <c r="Y95" s="212"/>
      <c r="Z95" s="212"/>
      <c r="AA95" s="212"/>
      <c r="AB95" s="212"/>
      <c r="AC95" s="212"/>
      <c r="AD95" s="212"/>
      <c r="AE95" s="212"/>
      <c r="AF95" s="212" t="s">
        <v>111</v>
      </c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</row>
    <row r="96" spans="1:59" outlineLevel="1" x14ac:dyDescent="0.25">
      <c r="A96" s="229"/>
      <c r="B96" s="230"/>
      <c r="C96" s="265" t="s">
        <v>112</v>
      </c>
      <c r="D96" s="232"/>
      <c r="E96" s="233"/>
      <c r="F96" s="234"/>
      <c r="G96" s="234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12"/>
      <c r="Y96" s="212"/>
      <c r="Z96" s="212"/>
      <c r="AA96" s="212"/>
      <c r="AB96" s="212"/>
      <c r="AC96" s="212"/>
      <c r="AD96" s="212"/>
      <c r="AE96" s="212"/>
      <c r="AF96" s="212" t="s">
        <v>111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</row>
    <row r="97" spans="1:59" outlineLevel="1" x14ac:dyDescent="0.25">
      <c r="A97" s="229"/>
      <c r="B97" s="230"/>
      <c r="C97" s="266" t="s">
        <v>205</v>
      </c>
      <c r="D97" s="252"/>
      <c r="E97" s="252"/>
      <c r="F97" s="252"/>
      <c r="G97" s="252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12"/>
      <c r="Y97" s="212"/>
      <c r="Z97" s="212"/>
      <c r="AA97" s="212"/>
      <c r="AB97" s="212"/>
      <c r="AC97" s="212"/>
      <c r="AD97" s="212"/>
      <c r="AE97" s="212"/>
      <c r="AF97" s="212" t="s">
        <v>111</v>
      </c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</row>
    <row r="98" spans="1:59" outlineLevel="1" x14ac:dyDescent="0.25">
      <c r="A98" s="229"/>
      <c r="B98" s="230"/>
      <c r="C98" s="266" t="s">
        <v>206</v>
      </c>
      <c r="D98" s="252"/>
      <c r="E98" s="252"/>
      <c r="F98" s="252"/>
      <c r="G98" s="252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12"/>
      <c r="Y98" s="212"/>
      <c r="Z98" s="212"/>
      <c r="AA98" s="212"/>
      <c r="AB98" s="212"/>
      <c r="AC98" s="212"/>
      <c r="AD98" s="212"/>
      <c r="AE98" s="212"/>
      <c r="AF98" s="212" t="s">
        <v>111</v>
      </c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</row>
    <row r="99" spans="1:59" outlineLevel="1" x14ac:dyDescent="0.25">
      <c r="A99" s="229"/>
      <c r="B99" s="230"/>
      <c r="C99" s="266" t="s">
        <v>207</v>
      </c>
      <c r="D99" s="252"/>
      <c r="E99" s="252"/>
      <c r="F99" s="252"/>
      <c r="G99" s="252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12"/>
      <c r="Y99" s="212"/>
      <c r="Z99" s="212"/>
      <c r="AA99" s="212"/>
      <c r="AB99" s="212"/>
      <c r="AC99" s="212"/>
      <c r="AD99" s="212"/>
      <c r="AE99" s="212"/>
      <c r="AF99" s="212" t="s">
        <v>111</v>
      </c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</row>
    <row r="100" spans="1:59" outlineLevel="1" x14ac:dyDescent="0.25">
      <c r="A100" s="229"/>
      <c r="B100" s="230"/>
      <c r="C100" s="266" t="s">
        <v>208</v>
      </c>
      <c r="D100" s="252"/>
      <c r="E100" s="252"/>
      <c r="F100" s="252"/>
      <c r="G100" s="252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12"/>
      <c r="Y100" s="212"/>
      <c r="Z100" s="212"/>
      <c r="AA100" s="212"/>
      <c r="AB100" s="212"/>
      <c r="AC100" s="212"/>
      <c r="AD100" s="212"/>
      <c r="AE100" s="212"/>
      <c r="AF100" s="212" t="s">
        <v>111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</row>
    <row r="101" spans="1:59" outlineLevel="1" x14ac:dyDescent="0.25">
      <c r="A101" s="229"/>
      <c r="B101" s="230"/>
      <c r="C101" s="266" t="s">
        <v>209</v>
      </c>
      <c r="D101" s="252"/>
      <c r="E101" s="252"/>
      <c r="F101" s="252"/>
      <c r="G101" s="252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12"/>
      <c r="Y101" s="212"/>
      <c r="Z101" s="212"/>
      <c r="AA101" s="212"/>
      <c r="AB101" s="212"/>
      <c r="AC101" s="212"/>
      <c r="AD101" s="212"/>
      <c r="AE101" s="212"/>
      <c r="AF101" s="212" t="s">
        <v>111</v>
      </c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</row>
    <row r="102" spans="1:59" outlineLevel="1" x14ac:dyDescent="0.25">
      <c r="A102" s="229"/>
      <c r="B102" s="230"/>
      <c r="C102" s="266" t="s">
        <v>210</v>
      </c>
      <c r="D102" s="252"/>
      <c r="E102" s="252"/>
      <c r="F102" s="252"/>
      <c r="G102" s="252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12"/>
      <c r="Y102" s="212"/>
      <c r="Z102" s="212"/>
      <c r="AA102" s="212"/>
      <c r="AB102" s="212"/>
      <c r="AC102" s="212"/>
      <c r="AD102" s="212"/>
      <c r="AE102" s="212"/>
      <c r="AF102" s="212" t="s">
        <v>111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</row>
    <row r="103" spans="1:59" outlineLevel="1" x14ac:dyDescent="0.25">
      <c r="A103" s="229"/>
      <c r="B103" s="230"/>
      <c r="C103" s="266" t="s">
        <v>211</v>
      </c>
      <c r="D103" s="252"/>
      <c r="E103" s="252"/>
      <c r="F103" s="252"/>
      <c r="G103" s="252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12"/>
      <c r="Y103" s="212"/>
      <c r="Z103" s="212"/>
      <c r="AA103" s="212"/>
      <c r="AB103" s="212"/>
      <c r="AC103" s="212"/>
      <c r="AD103" s="212"/>
      <c r="AE103" s="212"/>
      <c r="AF103" s="212" t="s">
        <v>111</v>
      </c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</row>
    <row r="104" spans="1:59" outlineLevel="1" x14ac:dyDescent="0.25">
      <c r="A104" s="229"/>
      <c r="B104" s="230"/>
      <c r="C104" s="266" t="s">
        <v>212</v>
      </c>
      <c r="D104" s="252"/>
      <c r="E104" s="252"/>
      <c r="F104" s="252"/>
      <c r="G104" s="252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12"/>
      <c r="Y104" s="212"/>
      <c r="Z104" s="212"/>
      <c r="AA104" s="212"/>
      <c r="AB104" s="212"/>
      <c r="AC104" s="212"/>
      <c r="AD104" s="212"/>
      <c r="AE104" s="212"/>
      <c r="AF104" s="212" t="s">
        <v>111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</row>
    <row r="105" spans="1:59" outlineLevel="1" x14ac:dyDescent="0.25">
      <c r="A105" s="229"/>
      <c r="B105" s="230"/>
      <c r="C105" s="266" t="s">
        <v>213</v>
      </c>
      <c r="D105" s="252"/>
      <c r="E105" s="252"/>
      <c r="F105" s="252"/>
      <c r="G105" s="252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12"/>
      <c r="Y105" s="212"/>
      <c r="Z105" s="212"/>
      <c r="AA105" s="212"/>
      <c r="AB105" s="212"/>
      <c r="AC105" s="212"/>
      <c r="AD105" s="212"/>
      <c r="AE105" s="212"/>
      <c r="AF105" s="212" t="s">
        <v>111</v>
      </c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</row>
    <row r="106" spans="1:59" outlineLevel="1" x14ac:dyDescent="0.25">
      <c r="A106" s="229"/>
      <c r="B106" s="230"/>
      <c r="C106" s="266" t="s">
        <v>214</v>
      </c>
      <c r="D106" s="252"/>
      <c r="E106" s="252"/>
      <c r="F106" s="252"/>
      <c r="G106" s="252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12"/>
      <c r="Y106" s="212"/>
      <c r="Z106" s="212"/>
      <c r="AA106" s="212"/>
      <c r="AB106" s="212"/>
      <c r="AC106" s="212"/>
      <c r="AD106" s="212"/>
      <c r="AE106" s="212"/>
      <c r="AF106" s="212" t="s">
        <v>111</v>
      </c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</row>
    <row r="107" spans="1:59" outlineLevel="1" x14ac:dyDescent="0.25">
      <c r="A107" s="229"/>
      <c r="B107" s="230"/>
      <c r="C107" s="266" t="s">
        <v>215</v>
      </c>
      <c r="D107" s="252"/>
      <c r="E107" s="252"/>
      <c r="F107" s="252"/>
      <c r="G107" s="252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12"/>
      <c r="Y107" s="212"/>
      <c r="Z107" s="212"/>
      <c r="AA107" s="212"/>
      <c r="AB107" s="212"/>
      <c r="AC107" s="212"/>
      <c r="AD107" s="212"/>
      <c r="AE107" s="212"/>
      <c r="AF107" s="212" t="s">
        <v>111</v>
      </c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</row>
    <row r="108" spans="1:59" outlineLevel="1" x14ac:dyDescent="0.25">
      <c r="A108" s="229"/>
      <c r="B108" s="230"/>
      <c r="C108" s="266" t="s">
        <v>216</v>
      </c>
      <c r="D108" s="252"/>
      <c r="E108" s="252"/>
      <c r="F108" s="252"/>
      <c r="G108" s="252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12"/>
      <c r="Y108" s="212"/>
      <c r="Z108" s="212"/>
      <c r="AA108" s="212"/>
      <c r="AB108" s="212"/>
      <c r="AC108" s="212"/>
      <c r="AD108" s="212"/>
      <c r="AE108" s="212"/>
      <c r="AF108" s="212" t="s">
        <v>111</v>
      </c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</row>
    <row r="109" spans="1:59" outlineLevel="1" x14ac:dyDescent="0.25">
      <c r="A109" s="229"/>
      <c r="B109" s="230"/>
      <c r="C109" s="266" t="s">
        <v>217</v>
      </c>
      <c r="D109" s="252"/>
      <c r="E109" s="252"/>
      <c r="F109" s="252"/>
      <c r="G109" s="252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12"/>
      <c r="Y109" s="212"/>
      <c r="Z109" s="212"/>
      <c r="AA109" s="212"/>
      <c r="AB109" s="212"/>
      <c r="AC109" s="212"/>
      <c r="AD109" s="212"/>
      <c r="AE109" s="212"/>
      <c r="AF109" s="212" t="s">
        <v>111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</row>
    <row r="110" spans="1:59" outlineLevel="1" x14ac:dyDescent="0.25">
      <c r="A110" s="229"/>
      <c r="B110" s="230"/>
      <c r="C110" s="266" t="s">
        <v>218</v>
      </c>
      <c r="D110" s="252"/>
      <c r="E110" s="252"/>
      <c r="F110" s="252"/>
      <c r="G110" s="252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12"/>
      <c r="Y110" s="212"/>
      <c r="Z110" s="212"/>
      <c r="AA110" s="212"/>
      <c r="AB110" s="212"/>
      <c r="AC110" s="212"/>
      <c r="AD110" s="212"/>
      <c r="AE110" s="212"/>
      <c r="AF110" s="212" t="s">
        <v>111</v>
      </c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</row>
    <row r="111" spans="1:59" outlineLevel="1" x14ac:dyDescent="0.25">
      <c r="A111" s="229"/>
      <c r="B111" s="230"/>
      <c r="C111" s="266" t="s">
        <v>219</v>
      </c>
      <c r="D111" s="252"/>
      <c r="E111" s="252"/>
      <c r="F111" s="252"/>
      <c r="G111" s="252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12"/>
      <c r="Y111" s="212"/>
      <c r="Z111" s="212"/>
      <c r="AA111" s="212"/>
      <c r="AB111" s="212"/>
      <c r="AC111" s="212"/>
      <c r="AD111" s="212"/>
      <c r="AE111" s="212"/>
      <c r="AF111" s="212" t="s">
        <v>111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</row>
    <row r="112" spans="1:59" outlineLevel="1" x14ac:dyDescent="0.25">
      <c r="A112" s="229"/>
      <c r="B112" s="230"/>
      <c r="C112" s="266" t="s">
        <v>220</v>
      </c>
      <c r="D112" s="252"/>
      <c r="E112" s="252"/>
      <c r="F112" s="252"/>
      <c r="G112" s="252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12"/>
      <c r="Y112" s="212"/>
      <c r="Z112" s="212"/>
      <c r="AA112" s="212"/>
      <c r="AB112" s="212"/>
      <c r="AC112" s="212"/>
      <c r="AD112" s="212"/>
      <c r="AE112" s="212"/>
      <c r="AF112" s="212" t="s">
        <v>111</v>
      </c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</row>
    <row r="113" spans="1:59" outlineLevel="1" x14ac:dyDescent="0.25">
      <c r="A113" s="229"/>
      <c r="B113" s="230"/>
      <c r="C113" s="266" t="s">
        <v>221</v>
      </c>
      <c r="D113" s="252"/>
      <c r="E113" s="252"/>
      <c r="F113" s="252"/>
      <c r="G113" s="252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12"/>
      <c r="Y113" s="212"/>
      <c r="Z113" s="212"/>
      <c r="AA113" s="212"/>
      <c r="AB113" s="212"/>
      <c r="AC113" s="212"/>
      <c r="AD113" s="212"/>
      <c r="AE113" s="212"/>
      <c r="AF113" s="212" t="s">
        <v>111</v>
      </c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</row>
    <row r="114" spans="1:59" x14ac:dyDescent="0.25">
      <c r="A114" s="238" t="s">
        <v>102</v>
      </c>
      <c r="B114" s="239" t="s">
        <v>67</v>
      </c>
      <c r="C114" s="262" t="s">
        <v>68</v>
      </c>
      <c r="D114" s="240"/>
      <c r="E114" s="241"/>
      <c r="F114" s="242"/>
      <c r="G114" s="242">
        <f>SUMIF(AF115:AF125,"&lt;&gt;NOR",G115:G125)</f>
        <v>0</v>
      </c>
      <c r="H114" s="242"/>
      <c r="I114" s="242">
        <f>SUM(I115:I125)</f>
        <v>0</v>
      </c>
      <c r="J114" s="242"/>
      <c r="K114" s="242">
        <f>SUM(K115:K125)</f>
        <v>0</v>
      </c>
      <c r="L114" s="242"/>
      <c r="M114" s="242">
        <f>SUM(M115:M125)</f>
        <v>0</v>
      </c>
      <c r="N114" s="242"/>
      <c r="O114" s="242">
        <f>SUM(O115:O125)</f>
        <v>0.02</v>
      </c>
      <c r="P114" s="242"/>
      <c r="Q114" s="242">
        <f>SUM(Q115:Q125)</f>
        <v>0</v>
      </c>
      <c r="R114" s="242"/>
      <c r="S114" s="243"/>
      <c r="T114" s="237"/>
      <c r="U114" s="237">
        <f>SUM(U115:U125)</f>
        <v>5.94</v>
      </c>
      <c r="V114" s="237"/>
      <c r="W114" s="237"/>
      <c r="AF114" t="s">
        <v>103</v>
      </c>
    </row>
    <row r="115" spans="1:59" outlineLevel="1" x14ac:dyDescent="0.25">
      <c r="A115" s="244">
        <v>18</v>
      </c>
      <c r="B115" s="245" t="s">
        <v>222</v>
      </c>
      <c r="C115" s="263" t="s">
        <v>223</v>
      </c>
      <c r="D115" s="246" t="s">
        <v>146</v>
      </c>
      <c r="E115" s="247">
        <v>45.329120000000003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9">
        <v>4.2000000000000002E-4</v>
      </c>
      <c r="O115" s="249">
        <f>ROUND(E115*N115,2)</f>
        <v>0.02</v>
      </c>
      <c r="P115" s="249">
        <v>0</v>
      </c>
      <c r="Q115" s="249">
        <f>ROUND(E115*P115,2)</f>
        <v>0</v>
      </c>
      <c r="R115" s="249"/>
      <c r="S115" s="250" t="s">
        <v>137</v>
      </c>
      <c r="T115" s="231">
        <v>0.13105</v>
      </c>
      <c r="U115" s="231">
        <f>ROUND(E115*T115,2)</f>
        <v>5.94</v>
      </c>
      <c r="V115" s="231"/>
      <c r="W115" s="231" t="s">
        <v>108</v>
      </c>
      <c r="X115" s="212"/>
      <c r="Y115" s="212"/>
      <c r="Z115" s="212"/>
      <c r="AA115" s="212"/>
      <c r="AB115" s="212"/>
      <c r="AC115" s="212"/>
      <c r="AD115" s="212"/>
      <c r="AE115" s="212"/>
      <c r="AF115" s="212" t="s">
        <v>109</v>
      </c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</row>
    <row r="116" spans="1:59" outlineLevel="1" x14ac:dyDescent="0.25">
      <c r="A116" s="229"/>
      <c r="B116" s="230"/>
      <c r="C116" s="264" t="s">
        <v>224</v>
      </c>
      <c r="D116" s="251"/>
      <c r="E116" s="251"/>
      <c r="F116" s="251"/>
      <c r="G116" s="25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12"/>
      <c r="Y116" s="212"/>
      <c r="Z116" s="212"/>
      <c r="AA116" s="212"/>
      <c r="AB116" s="212"/>
      <c r="AC116" s="212"/>
      <c r="AD116" s="212"/>
      <c r="AE116" s="212"/>
      <c r="AF116" s="212" t="s">
        <v>111</v>
      </c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</row>
    <row r="117" spans="1:59" outlineLevel="1" x14ac:dyDescent="0.25">
      <c r="A117" s="229"/>
      <c r="B117" s="230"/>
      <c r="C117" s="267" t="s">
        <v>124</v>
      </c>
      <c r="D117" s="235"/>
      <c r="E117" s="236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12"/>
      <c r="Y117" s="212"/>
      <c r="Z117" s="212"/>
      <c r="AA117" s="212"/>
      <c r="AB117" s="212"/>
      <c r="AC117" s="212"/>
      <c r="AD117" s="212"/>
      <c r="AE117" s="212"/>
      <c r="AF117" s="212" t="s">
        <v>125</v>
      </c>
      <c r="AG117" s="212">
        <v>0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</row>
    <row r="118" spans="1:59" outlineLevel="1" x14ac:dyDescent="0.25">
      <c r="A118" s="229"/>
      <c r="B118" s="230"/>
      <c r="C118" s="267" t="s">
        <v>225</v>
      </c>
      <c r="D118" s="235"/>
      <c r="E118" s="236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12"/>
      <c r="Y118" s="212"/>
      <c r="Z118" s="212"/>
      <c r="AA118" s="212"/>
      <c r="AB118" s="212"/>
      <c r="AC118" s="212"/>
      <c r="AD118" s="212"/>
      <c r="AE118" s="212"/>
      <c r="AF118" s="212" t="s">
        <v>125</v>
      </c>
      <c r="AG118" s="212">
        <v>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</row>
    <row r="119" spans="1:59" outlineLevel="1" x14ac:dyDescent="0.25">
      <c r="A119" s="229"/>
      <c r="B119" s="230"/>
      <c r="C119" s="267" t="s">
        <v>226</v>
      </c>
      <c r="D119" s="235"/>
      <c r="E119" s="236">
        <v>29.04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12"/>
      <c r="Y119" s="212"/>
      <c r="Z119" s="212"/>
      <c r="AA119" s="212"/>
      <c r="AB119" s="212"/>
      <c r="AC119" s="212"/>
      <c r="AD119" s="212"/>
      <c r="AE119" s="212"/>
      <c r="AF119" s="212" t="s">
        <v>125</v>
      </c>
      <c r="AG119" s="212">
        <v>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</row>
    <row r="120" spans="1:59" outlineLevel="1" x14ac:dyDescent="0.25">
      <c r="A120" s="229"/>
      <c r="B120" s="230"/>
      <c r="C120" s="267" t="s">
        <v>227</v>
      </c>
      <c r="D120" s="235"/>
      <c r="E120" s="236">
        <v>10.24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12"/>
      <c r="Y120" s="212"/>
      <c r="Z120" s="212"/>
      <c r="AA120" s="212"/>
      <c r="AB120" s="212"/>
      <c r="AC120" s="212"/>
      <c r="AD120" s="212"/>
      <c r="AE120" s="212"/>
      <c r="AF120" s="212" t="s">
        <v>125</v>
      </c>
      <c r="AG120" s="212">
        <v>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</row>
    <row r="121" spans="1:59" outlineLevel="1" x14ac:dyDescent="0.25">
      <c r="A121" s="229"/>
      <c r="B121" s="230"/>
      <c r="C121" s="267" t="s">
        <v>129</v>
      </c>
      <c r="D121" s="235"/>
      <c r="E121" s="236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12"/>
      <c r="Y121" s="212"/>
      <c r="Z121" s="212"/>
      <c r="AA121" s="212"/>
      <c r="AB121" s="212"/>
      <c r="AC121" s="212"/>
      <c r="AD121" s="212"/>
      <c r="AE121" s="212"/>
      <c r="AF121" s="212" t="s">
        <v>125</v>
      </c>
      <c r="AG121" s="212">
        <v>0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</row>
    <row r="122" spans="1:59" outlineLevel="1" x14ac:dyDescent="0.25">
      <c r="A122" s="229"/>
      <c r="B122" s="230"/>
      <c r="C122" s="267" t="s">
        <v>228</v>
      </c>
      <c r="D122" s="235"/>
      <c r="E122" s="236">
        <v>1.1304000000000001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12"/>
      <c r="Y122" s="212"/>
      <c r="Z122" s="212"/>
      <c r="AA122" s="212"/>
      <c r="AB122" s="212"/>
      <c r="AC122" s="212"/>
      <c r="AD122" s="212"/>
      <c r="AE122" s="212"/>
      <c r="AF122" s="212" t="s">
        <v>125</v>
      </c>
      <c r="AG122" s="212">
        <v>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</row>
    <row r="123" spans="1:59" outlineLevel="1" x14ac:dyDescent="0.25">
      <c r="A123" s="229"/>
      <c r="B123" s="230"/>
      <c r="C123" s="267" t="s">
        <v>229</v>
      </c>
      <c r="D123" s="235"/>
      <c r="E123" s="236">
        <v>2.3587199999999999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12"/>
      <c r="Y123" s="212"/>
      <c r="Z123" s="212"/>
      <c r="AA123" s="212"/>
      <c r="AB123" s="212"/>
      <c r="AC123" s="212"/>
      <c r="AD123" s="212"/>
      <c r="AE123" s="212"/>
      <c r="AF123" s="212" t="s">
        <v>125</v>
      </c>
      <c r="AG123" s="212">
        <v>0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</row>
    <row r="124" spans="1:59" outlineLevel="1" x14ac:dyDescent="0.25">
      <c r="A124" s="229"/>
      <c r="B124" s="230"/>
      <c r="C124" s="267" t="s">
        <v>132</v>
      </c>
      <c r="D124" s="235"/>
      <c r="E124" s="236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12"/>
      <c r="Y124" s="212"/>
      <c r="Z124" s="212"/>
      <c r="AA124" s="212"/>
      <c r="AB124" s="212"/>
      <c r="AC124" s="212"/>
      <c r="AD124" s="212"/>
      <c r="AE124" s="212"/>
      <c r="AF124" s="212" t="s">
        <v>125</v>
      </c>
      <c r="AG124" s="212">
        <v>0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</row>
    <row r="125" spans="1:59" outlineLevel="1" x14ac:dyDescent="0.25">
      <c r="A125" s="229"/>
      <c r="B125" s="230"/>
      <c r="C125" s="267" t="s">
        <v>133</v>
      </c>
      <c r="D125" s="235"/>
      <c r="E125" s="236">
        <v>2.56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12"/>
      <c r="Y125" s="212"/>
      <c r="Z125" s="212"/>
      <c r="AA125" s="212"/>
      <c r="AB125" s="212"/>
      <c r="AC125" s="212"/>
      <c r="AD125" s="212"/>
      <c r="AE125" s="212"/>
      <c r="AF125" s="212" t="s">
        <v>125</v>
      </c>
      <c r="AG125" s="212">
        <v>0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</row>
    <row r="126" spans="1:59" x14ac:dyDescent="0.25">
      <c r="A126" s="238" t="s">
        <v>102</v>
      </c>
      <c r="B126" s="239" t="s">
        <v>69</v>
      </c>
      <c r="C126" s="262" t="s">
        <v>70</v>
      </c>
      <c r="D126" s="240"/>
      <c r="E126" s="241"/>
      <c r="F126" s="242"/>
      <c r="G126" s="242">
        <f>SUMIF(AF127:AF128,"&lt;&gt;NOR",G127:G128)</f>
        <v>0</v>
      </c>
      <c r="H126" s="242"/>
      <c r="I126" s="242">
        <f>SUM(I127:I128)</f>
        <v>0</v>
      </c>
      <c r="J126" s="242"/>
      <c r="K126" s="242">
        <f>SUM(K127:K128)</f>
        <v>0</v>
      </c>
      <c r="L126" s="242"/>
      <c r="M126" s="242">
        <f>SUM(M127:M128)</f>
        <v>0</v>
      </c>
      <c r="N126" s="242"/>
      <c r="O126" s="242">
        <f>SUM(O127:O128)</f>
        <v>0</v>
      </c>
      <c r="P126" s="242"/>
      <c r="Q126" s="242">
        <f>SUM(Q127:Q128)</f>
        <v>0.8</v>
      </c>
      <c r="R126" s="242"/>
      <c r="S126" s="243"/>
      <c r="T126" s="237"/>
      <c r="U126" s="237">
        <f>SUM(U127:U128)</f>
        <v>10.66</v>
      </c>
      <c r="V126" s="237"/>
      <c r="W126" s="237"/>
      <c r="AF126" t="s">
        <v>103</v>
      </c>
    </row>
    <row r="127" spans="1:59" outlineLevel="1" x14ac:dyDescent="0.25">
      <c r="A127" s="244">
        <v>19</v>
      </c>
      <c r="B127" s="245" t="s">
        <v>230</v>
      </c>
      <c r="C127" s="263" t="s">
        <v>231</v>
      </c>
      <c r="D127" s="246" t="s">
        <v>146</v>
      </c>
      <c r="E127" s="247">
        <v>44.4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21</v>
      </c>
      <c r="M127" s="249">
        <f>G127*(1+L127/100)</f>
        <v>0</v>
      </c>
      <c r="N127" s="249">
        <v>0</v>
      </c>
      <c r="O127" s="249">
        <f>ROUND(E127*N127,2)</f>
        <v>0</v>
      </c>
      <c r="P127" s="249">
        <v>1.7999999999999999E-2</v>
      </c>
      <c r="Q127" s="249">
        <f>ROUND(E127*P127,2)</f>
        <v>0.8</v>
      </c>
      <c r="R127" s="249"/>
      <c r="S127" s="250" t="s">
        <v>137</v>
      </c>
      <c r="T127" s="231">
        <v>0.24</v>
      </c>
      <c r="U127" s="231">
        <f>ROUND(E127*T127,2)</f>
        <v>10.66</v>
      </c>
      <c r="V127" s="231"/>
      <c r="W127" s="231" t="s">
        <v>108</v>
      </c>
      <c r="X127" s="212"/>
      <c r="Y127" s="212"/>
      <c r="Z127" s="212"/>
      <c r="AA127" s="212"/>
      <c r="AB127" s="212"/>
      <c r="AC127" s="212"/>
      <c r="AD127" s="212"/>
      <c r="AE127" s="212"/>
      <c r="AF127" s="212" t="s">
        <v>109</v>
      </c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</row>
    <row r="128" spans="1:59" outlineLevel="1" x14ac:dyDescent="0.25">
      <c r="A128" s="229"/>
      <c r="B128" s="230"/>
      <c r="C128" s="267" t="s">
        <v>232</v>
      </c>
      <c r="D128" s="235"/>
      <c r="E128" s="236">
        <v>44.4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12"/>
      <c r="Y128" s="212"/>
      <c r="Z128" s="212"/>
      <c r="AA128" s="212"/>
      <c r="AB128" s="212"/>
      <c r="AC128" s="212"/>
      <c r="AD128" s="212"/>
      <c r="AE128" s="212"/>
      <c r="AF128" s="212" t="s">
        <v>125</v>
      </c>
      <c r="AG128" s="212">
        <v>0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</row>
    <row r="129" spans="1:59" x14ac:dyDescent="0.25">
      <c r="A129" s="238" t="s">
        <v>102</v>
      </c>
      <c r="B129" s="239" t="s">
        <v>71</v>
      </c>
      <c r="C129" s="262" t="s">
        <v>72</v>
      </c>
      <c r="D129" s="240"/>
      <c r="E129" s="241"/>
      <c r="F129" s="242"/>
      <c r="G129" s="242">
        <f>SUMIF(AF130:AF135,"&lt;&gt;NOR",G130:G135)</f>
        <v>0</v>
      </c>
      <c r="H129" s="242"/>
      <c r="I129" s="242">
        <f>SUM(I130:I135)</f>
        <v>0</v>
      </c>
      <c r="J129" s="242"/>
      <c r="K129" s="242">
        <f>SUM(K130:K135)</f>
        <v>0</v>
      </c>
      <c r="L129" s="242"/>
      <c r="M129" s="242">
        <f>SUM(M130:M135)</f>
        <v>0</v>
      </c>
      <c r="N129" s="242"/>
      <c r="O129" s="242">
        <f>SUM(O130:O135)</f>
        <v>0</v>
      </c>
      <c r="P129" s="242"/>
      <c r="Q129" s="242">
        <f>SUM(Q130:Q135)</f>
        <v>0</v>
      </c>
      <c r="R129" s="242"/>
      <c r="S129" s="243"/>
      <c r="T129" s="237"/>
      <c r="U129" s="237">
        <f>SUM(U130:U135)</f>
        <v>0</v>
      </c>
      <c r="V129" s="237"/>
      <c r="W129" s="237"/>
      <c r="AF129" t="s">
        <v>103</v>
      </c>
    </row>
    <row r="130" spans="1:59" outlineLevel="1" x14ac:dyDescent="0.25">
      <c r="A130" s="244">
        <v>20</v>
      </c>
      <c r="B130" s="245" t="s">
        <v>233</v>
      </c>
      <c r="C130" s="263" t="s">
        <v>234</v>
      </c>
      <c r="D130" s="246" t="s">
        <v>154</v>
      </c>
      <c r="E130" s="247">
        <v>1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21</v>
      </c>
      <c r="M130" s="249">
        <f>G130*(1+L130/100)</f>
        <v>0</v>
      </c>
      <c r="N130" s="249">
        <v>0</v>
      </c>
      <c r="O130" s="249">
        <f>ROUND(E130*N130,2)</f>
        <v>0</v>
      </c>
      <c r="P130" s="249">
        <v>0</v>
      </c>
      <c r="Q130" s="249">
        <f>ROUND(E130*P130,2)</f>
        <v>0</v>
      </c>
      <c r="R130" s="249"/>
      <c r="S130" s="250" t="s">
        <v>107</v>
      </c>
      <c r="T130" s="231">
        <v>0</v>
      </c>
      <c r="U130" s="231">
        <f>ROUND(E130*T130,2)</f>
        <v>0</v>
      </c>
      <c r="V130" s="231"/>
      <c r="W130" s="231" t="s">
        <v>108</v>
      </c>
      <c r="X130" s="212"/>
      <c r="Y130" s="212"/>
      <c r="Z130" s="212"/>
      <c r="AA130" s="212"/>
      <c r="AB130" s="212"/>
      <c r="AC130" s="212"/>
      <c r="AD130" s="212"/>
      <c r="AE130" s="212"/>
      <c r="AF130" s="212" t="s">
        <v>109</v>
      </c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</row>
    <row r="131" spans="1:59" outlineLevel="1" x14ac:dyDescent="0.25">
      <c r="A131" s="229"/>
      <c r="B131" s="230"/>
      <c r="C131" s="264" t="s">
        <v>235</v>
      </c>
      <c r="D131" s="251"/>
      <c r="E131" s="251"/>
      <c r="F131" s="251"/>
      <c r="G131" s="25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12"/>
      <c r="Y131" s="212"/>
      <c r="Z131" s="212"/>
      <c r="AA131" s="212"/>
      <c r="AB131" s="212"/>
      <c r="AC131" s="212"/>
      <c r="AD131" s="212"/>
      <c r="AE131" s="212"/>
      <c r="AF131" s="212" t="s">
        <v>111</v>
      </c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</row>
    <row r="132" spans="1:59" outlineLevel="1" x14ac:dyDescent="0.25">
      <c r="A132" s="229"/>
      <c r="B132" s="230"/>
      <c r="C132" s="265" t="s">
        <v>112</v>
      </c>
      <c r="D132" s="232"/>
      <c r="E132" s="233"/>
      <c r="F132" s="234"/>
      <c r="G132" s="234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12"/>
      <c r="Y132" s="212"/>
      <c r="Z132" s="212"/>
      <c r="AA132" s="212"/>
      <c r="AB132" s="212"/>
      <c r="AC132" s="212"/>
      <c r="AD132" s="212"/>
      <c r="AE132" s="212"/>
      <c r="AF132" s="212" t="s">
        <v>111</v>
      </c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</row>
    <row r="133" spans="1:59" outlineLevel="1" x14ac:dyDescent="0.25">
      <c r="A133" s="229"/>
      <c r="B133" s="230"/>
      <c r="C133" s="266" t="s">
        <v>236</v>
      </c>
      <c r="D133" s="252"/>
      <c r="E133" s="252"/>
      <c r="F133" s="252"/>
      <c r="G133" s="252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12"/>
      <c r="Y133" s="212"/>
      <c r="Z133" s="212"/>
      <c r="AA133" s="212"/>
      <c r="AB133" s="212"/>
      <c r="AC133" s="212"/>
      <c r="AD133" s="212"/>
      <c r="AE133" s="212"/>
      <c r="AF133" s="212" t="s">
        <v>111</v>
      </c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</row>
    <row r="134" spans="1:59" outlineLevel="1" x14ac:dyDescent="0.25">
      <c r="A134" s="229"/>
      <c r="B134" s="230"/>
      <c r="C134" s="266" t="s">
        <v>237</v>
      </c>
      <c r="D134" s="252"/>
      <c r="E134" s="252"/>
      <c r="F134" s="252"/>
      <c r="G134" s="252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12"/>
      <c r="Y134" s="212"/>
      <c r="Z134" s="212"/>
      <c r="AA134" s="212"/>
      <c r="AB134" s="212"/>
      <c r="AC134" s="212"/>
      <c r="AD134" s="212"/>
      <c r="AE134" s="212"/>
      <c r="AF134" s="212" t="s">
        <v>111</v>
      </c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</row>
    <row r="135" spans="1:59" outlineLevel="1" x14ac:dyDescent="0.25">
      <c r="A135" s="229"/>
      <c r="B135" s="230"/>
      <c r="C135" s="266" t="s">
        <v>238</v>
      </c>
      <c r="D135" s="252"/>
      <c r="E135" s="252"/>
      <c r="F135" s="252"/>
      <c r="G135" s="252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12"/>
      <c r="Y135" s="212"/>
      <c r="Z135" s="212"/>
      <c r="AA135" s="212"/>
      <c r="AB135" s="212"/>
      <c r="AC135" s="212"/>
      <c r="AD135" s="212"/>
      <c r="AE135" s="212"/>
      <c r="AF135" s="212" t="s">
        <v>111</v>
      </c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</row>
    <row r="136" spans="1:59" x14ac:dyDescent="0.25">
      <c r="A136" s="238" t="s">
        <v>102</v>
      </c>
      <c r="B136" s="239" t="s">
        <v>73</v>
      </c>
      <c r="C136" s="262" t="s">
        <v>74</v>
      </c>
      <c r="D136" s="240"/>
      <c r="E136" s="241"/>
      <c r="F136" s="242"/>
      <c r="G136" s="242">
        <f>SUMIF(AF137:AF149,"&lt;&gt;NOR",G137:G149)</f>
        <v>0</v>
      </c>
      <c r="H136" s="242"/>
      <c r="I136" s="242">
        <f>SUM(I137:I149)</f>
        <v>0</v>
      </c>
      <c r="J136" s="242"/>
      <c r="K136" s="242">
        <f>SUM(K137:K149)</f>
        <v>0</v>
      </c>
      <c r="L136" s="242"/>
      <c r="M136" s="242">
        <f>SUM(M137:M149)</f>
        <v>0</v>
      </c>
      <c r="N136" s="242"/>
      <c r="O136" s="242">
        <f>SUM(O137:O149)</f>
        <v>0</v>
      </c>
      <c r="P136" s="242"/>
      <c r="Q136" s="242">
        <f>SUM(Q137:Q149)</f>
        <v>0</v>
      </c>
      <c r="R136" s="242"/>
      <c r="S136" s="243"/>
      <c r="T136" s="237"/>
      <c r="U136" s="237">
        <f>SUM(U137:U149)</f>
        <v>15.44</v>
      </c>
      <c r="V136" s="237"/>
      <c r="W136" s="237"/>
      <c r="AF136" t="s">
        <v>103</v>
      </c>
    </row>
    <row r="137" spans="1:59" outlineLevel="1" x14ac:dyDescent="0.25">
      <c r="A137" s="244">
        <v>21</v>
      </c>
      <c r="B137" s="245" t="s">
        <v>239</v>
      </c>
      <c r="C137" s="263" t="s">
        <v>240</v>
      </c>
      <c r="D137" s="246" t="s">
        <v>190</v>
      </c>
      <c r="E137" s="247">
        <v>1.544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21</v>
      </c>
      <c r="M137" s="249">
        <f>G137*(1+L137/100)</f>
        <v>0</v>
      </c>
      <c r="N137" s="249">
        <v>0</v>
      </c>
      <c r="O137" s="249">
        <f>ROUND(E137*N137,2)</f>
        <v>0</v>
      </c>
      <c r="P137" s="249">
        <v>0</v>
      </c>
      <c r="Q137" s="249">
        <f>ROUND(E137*P137,2)</f>
        <v>0</v>
      </c>
      <c r="R137" s="249"/>
      <c r="S137" s="250" t="s">
        <v>137</v>
      </c>
      <c r="T137" s="231">
        <v>0</v>
      </c>
      <c r="U137" s="231">
        <f>ROUND(E137*T137,2)</f>
        <v>0</v>
      </c>
      <c r="V137" s="231"/>
      <c r="W137" s="231" t="s">
        <v>108</v>
      </c>
      <c r="X137" s="212"/>
      <c r="Y137" s="212"/>
      <c r="Z137" s="212"/>
      <c r="AA137" s="212"/>
      <c r="AB137" s="212"/>
      <c r="AC137" s="212"/>
      <c r="AD137" s="212"/>
      <c r="AE137" s="212"/>
      <c r="AF137" s="212" t="s">
        <v>109</v>
      </c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</row>
    <row r="138" spans="1:59" ht="21" outlineLevel="1" x14ac:dyDescent="0.25">
      <c r="A138" s="229"/>
      <c r="B138" s="230"/>
      <c r="C138" s="264" t="s">
        <v>241</v>
      </c>
      <c r="D138" s="251"/>
      <c r="E138" s="251"/>
      <c r="F138" s="251"/>
      <c r="G138" s="25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12"/>
      <c r="Y138" s="212"/>
      <c r="Z138" s="212"/>
      <c r="AA138" s="212"/>
      <c r="AB138" s="212"/>
      <c r="AC138" s="212"/>
      <c r="AD138" s="212"/>
      <c r="AE138" s="212"/>
      <c r="AF138" s="212" t="s">
        <v>111</v>
      </c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60" t="str">
        <f>C138</f>
        <v>Pro vyjádření výnosu ve prospěch zhotovitele je nutné jednotkovou cenu uvést se záporným znaménkem. (Získaná částka ponižuje náklad stavby.)</v>
      </c>
      <c r="BA138" s="212"/>
      <c r="BB138" s="212"/>
      <c r="BC138" s="212"/>
      <c r="BD138" s="212"/>
      <c r="BE138" s="212"/>
      <c r="BF138" s="212"/>
      <c r="BG138" s="212"/>
    </row>
    <row r="139" spans="1:59" outlineLevel="1" x14ac:dyDescent="0.25">
      <c r="A139" s="229"/>
      <c r="B139" s="230"/>
      <c r="C139" s="267" t="s">
        <v>242</v>
      </c>
      <c r="D139" s="235"/>
      <c r="E139" s="236">
        <v>1.544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12"/>
      <c r="Y139" s="212"/>
      <c r="Z139" s="212"/>
      <c r="AA139" s="212"/>
      <c r="AB139" s="212"/>
      <c r="AC139" s="212"/>
      <c r="AD139" s="212"/>
      <c r="AE139" s="212"/>
      <c r="AF139" s="212" t="s">
        <v>125</v>
      </c>
      <c r="AG139" s="212">
        <v>0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</row>
    <row r="140" spans="1:59" outlineLevel="1" x14ac:dyDescent="0.25">
      <c r="A140" s="244">
        <v>22</v>
      </c>
      <c r="B140" s="245" t="s">
        <v>243</v>
      </c>
      <c r="C140" s="263" t="s">
        <v>244</v>
      </c>
      <c r="D140" s="246" t="s">
        <v>190</v>
      </c>
      <c r="E140" s="247">
        <v>0.26297999999999999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21</v>
      </c>
      <c r="M140" s="249">
        <f>G140*(1+L140/100)</f>
        <v>0</v>
      </c>
      <c r="N140" s="249">
        <v>0</v>
      </c>
      <c r="O140" s="249">
        <f>ROUND(E140*N140,2)</f>
        <v>0</v>
      </c>
      <c r="P140" s="249">
        <v>0</v>
      </c>
      <c r="Q140" s="249">
        <f>ROUND(E140*P140,2)</f>
        <v>0</v>
      </c>
      <c r="R140" s="249"/>
      <c r="S140" s="250" t="s">
        <v>137</v>
      </c>
      <c r="T140" s="231">
        <v>0</v>
      </c>
      <c r="U140" s="231">
        <f>ROUND(E140*T140,2)</f>
        <v>0</v>
      </c>
      <c r="V140" s="231"/>
      <c r="W140" s="231" t="s">
        <v>108</v>
      </c>
      <c r="X140" s="212"/>
      <c r="Y140" s="212"/>
      <c r="Z140" s="212"/>
      <c r="AA140" s="212"/>
      <c r="AB140" s="212"/>
      <c r="AC140" s="212"/>
      <c r="AD140" s="212"/>
      <c r="AE140" s="212"/>
      <c r="AF140" s="212" t="s">
        <v>109</v>
      </c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</row>
    <row r="141" spans="1:59" outlineLevel="1" x14ac:dyDescent="0.25">
      <c r="A141" s="229"/>
      <c r="B141" s="230"/>
      <c r="C141" s="267" t="s">
        <v>245</v>
      </c>
      <c r="D141" s="235"/>
      <c r="E141" s="236">
        <v>2.6061800000000002</v>
      </c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12"/>
      <c r="Y141" s="212"/>
      <c r="Z141" s="212"/>
      <c r="AA141" s="212"/>
      <c r="AB141" s="212"/>
      <c r="AC141" s="212"/>
      <c r="AD141" s="212"/>
      <c r="AE141" s="212"/>
      <c r="AF141" s="212" t="s">
        <v>125</v>
      </c>
      <c r="AG141" s="212">
        <v>0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</row>
    <row r="142" spans="1:59" outlineLevel="1" x14ac:dyDescent="0.25">
      <c r="A142" s="229"/>
      <c r="B142" s="230"/>
      <c r="C142" s="267" t="s">
        <v>246</v>
      </c>
      <c r="D142" s="235"/>
      <c r="E142" s="236">
        <v>-1.544</v>
      </c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12"/>
      <c r="Y142" s="212"/>
      <c r="Z142" s="212"/>
      <c r="AA142" s="212"/>
      <c r="AB142" s="212"/>
      <c r="AC142" s="212"/>
      <c r="AD142" s="212"/>
      <c r="AE142" s="212"/>
      <c r="AF142" s="212" t="s">
        <v>125</v>
      </c>
      <c r="AG142" s="212">
        <v>0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</row>
    <row r="143" spans="1:59" outlineLevel="1" x14ac:dyDescent="0.25">
      <c r="A143" s="229"/>
      <c r="B143" s="230"/>
      <c r="C143" s="267" t="s">
        <v>247</v>
      </c>
      <c r="D143" s="235"/>
      <c r="E143" s="236">
        <v>-0.79920000000000002</v>
      </c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12"/>
      <c r="Y143" s="212"/>
      <c r="Z143" s="212"/>
      <c r="AA143" s="212"/>
      <c r="AB143" s="212"/>
      <c r="AC143" s="212"/>
      <c r="AD143" s="212"/>
      <c r="AE143" s="212"/>
      <c r="AF143" s="212" t="s">
        <v>125</v>
      </c>
      <c r="AG143" s="212">
        <v>0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</row>
    <row r="144" spans="1:59" outlineLevel="1" x14ac:dyDescent="0.25">
      <c r="A144" s="244">
        <v>23</v>
      </c>
      <c r="B144" s="245" t="s">
        <v>248</v>
      </c>
      <c r="C144" s="263" t="s">
        <v>249</v>
      </c>
      <c r="D144" s="246" t="s">
        <v>190</v>
      </c>
      <c r="E144" s="247">
        <v>0.79920000000000002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21</v>
      </c>
      <c r="M144" s="249">
        <f>G144*(1+L144/100)</f>
        <v>0</v>
      </c>
      <c r="N144" s="249">
        <v>0</v>
      </c>
      <c r="O144" s="249">
        <f>ROUND(E144*N144,2)</f>
        <v>0</v>
      </c>
      <c r="P144" s="249">
        <v>0</v>
      </c>
      <c r="Q144" s="249">
        <f>ROUND(E144*P144,2)</f>
        <v>0</v>
      </c>
      <c r="R144" s="249"/>
      <c r="S144" s="250" t="s">
        <v>137</v>
      </c>
      <c r="T144" s="231">
        <v>0</v>
      </c>
      <c r="U144" s="231">
        <f>ROUND(E144*T144,2)</f>
        <v>0</v>
      </c>
      <c r="V144" s="231"/>
      <c r="W144" s="231" t="s">
        <v>108</v>
      </c>
      <c r="X144" s="212"/>
      <c r="Y144" s="212"/>
      <c r="Z144" s="212"/>
      <c r="AA144" s="212"/>
      <c r="AB144" s="212"/>
      <c r="AC144" s="212"/>
      <c r="AD144" s="212"/>
      <c r="AE144" s="212"/>
      <c r="AF144" s="212" t="s">
        <v>109</v>
      </c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</row>
    <row r="145" spans="1:59" outlineLevel="1" x14ac:dyDescent="0.25">
      <c r="A145" s="229"/>
      <c r="B145" s="230"/>
      <c r="C145" s="267" t="s">
        <v>250</v>
      </c>
      <c r="D145" s="235"/>
      <c r="E145" s="236">
        <v>0.79920000000000002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12"/>
      <c r="Y145" s="212"/>
      <c r="Z145" s="212"/>
      <c r="AA145" s="212"/>
      <c r="AB145" s="212"/>
      <c r="AC145" s="212"/>
      <c r="AD145" s="212"/>
      <c r="AE145" s="212"/>
      <c r="AF145" s="212" t="s">
        <v>125</v>
      </c>
      <c r="AG145" s="212">
        <v>0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</row>
    <row r="146" spans="1:59" outlineLevel="1" x14ac:dyDescent="0.25">
      <c r="A146" s="253">
        <v>24</v>
      </c>
      <c r="B146" s="254" t="s">
        <v>251</v>
      </c>
      <c r="C146" s="268" t="s">
        <v>252</v>
      </c>
      <c r="D146" s="255" t="s">
        <v>190</v>
      </c>
      <c r="E146" s="256">
        <v>2.6061800000000002</v>
      </c>
      <c r="F146" s="257"/>
      <c r="G146" s="258">
        <f>ROUND(E146*F146,2)</f>
        <v>0</v>
      </c>
      <c r="H146" s="257"/>
      <c r="I146" s="258">
        <f>ROUND(E146*H146,2)</f>
        <v>0</v>
      </c>
      <c r="J146" s="257"/>
      <c r="K146" s="258">
        <f>ROUND(E146*J146,2)</f>
        <v>0</v>
      </c>
      <c r="L146" s="258">
        <v>21</v>
      </c>
      <c r="M146" s="258">
        <f>G146*(1+L146/100)</f>
        <v>0</v>
      </c>
      <c r="N146" s="258">
        <v>0</v>
      </c>
      <c r="O146" s="258">
        <f>ROUND(E146*N146,2)</f>
        <v>0</v>
      </c>
      <c r="P146" s="258">
        <v>0</v>
      </c>
      <c r="Q146" s="258">
        <f>ROUND(E146*P146,2)</f>
        <v>0</v>
      </c>
      <c r="R146" s="258"/>
      <c r="S146" s="259" t="s">
        <v>137</v>
      </c>
      <c r="T146" s="231">
        <v>2.0089999999999999</v>
      </c>
      <c r="U146" s="231">
        <f>ROUND(E146*T146,2)</f>
        <v>5.24</v>
      </c>
      <c r="V146" s="231"/>
      <c r="W146" s="231" t="s">
        <v>253</v>
      </c>
      <c r="X146" s="212"/>
      <c r="Y146" s="212"/>
      <c r="Z146" s="212"/>
      <c r="AA146" s="212"/>
      <c r="AB146" s="212"/>
      <c r="AC146" s="212"/>
      <c r="AD146" s="212"/>
      <c r="AE146" s="212"/>
      <c r="AF146" s="212" t="s">
        <v>254</v>
      </c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</row>
    <row r="147" spans="1:59" outlineLevel="1" x14ac:dyDescent="0.25">
      <c r="A147" s="253">
        <v>25</v>
      </c>
      <c r="B147" s="254" t="s">
        <v>255</v>
      </c>
      <c r="C147" s="268" t="s">
        <v>256</v>
      </c>
      <c r="D147" s="255" t="s">
        <v>190</v>
      </c>
      <c r="E147" s="256">
        <v>5.2123600000000003</v>
      </c>
      <c r="F147" s="257"/>
      <c r="G147" s="258">
        <f>ROUND(E147*F147,2)</f>
        <v>0</v>
      </c>
      <c r="H147" s="257"/>
      <c r="I147" s="258">
        <f>ROUND(E147*H147,2)</f>
        <v>0</v>
      </c>
      <c r="J147" s="257"/>
      <c r="K147" s="258">
        <f>ROUND(E147*J147,2)</f>
        <v>0</v>
      </c>
      <c r="L147" s="258">
        <v>21</v>
      </c>
      <c r="M147" s="258">
        <f>G147*(1+L147/100)</f>
        <v>0</v>
      </c>
      <c r="N147" s="258">
        <v>0</v>
      </c>
      <c r="O147" s="258">
        <f>ROUND(E147*N147,2)</f>
        <v>0</v>
      </c>
      <c r="P147" s="258">
        <v>0</v>
      </c>
      <c r="Q147" s="258">
        <f>ROUND(E147*P147,2)</f>
        <v>0</v>
      </c>
      <c r="R147" s="258"/>
      <c r="S147" s="259" t="s">
        <v>137</v>
      </c>
      <c r="T147" s="231">
        <v>0.95899999999999996</v>
      </c>
      <c r="U147" s="231">
        <f>ROUND(E147*T147,2)</f>
        <v>5</v>
      </c>
      <c r="V147" s="231"/>
      <c r="W147" s="231" t="s">
        <v>253</v>
      </c>
      <c r="X147" s="212"/>
      <c r="Y147" s="212"/>
      <c r="Z147" s="212"/>
      <c r="AA147" s="212"/>
      <c r="AB147" s="212"/>
      <c r="AC147" s="212"/>
      <c r="AD147" s="212"/>
      <c r="AE147" s="212"/>
      <c r="AF147" s="212" t="s">
        <v>254</v>
      </c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</row>
    <row r="148" spans="1:59" outlineLevel="1" x14ac:dyDescent="0.25">
      <c r="A148" s="253">
        <v>26</v>
      </c>
      <c r="B148" s="254" t="s">
        <v>257</v>
      </c>
      <c r="C148" s="268" t="s">
        <v>258</v>
      </c>
      <c r="D148" s="255" t="s">
        <v>190</v>
      </c>
      <c r="E148" s="256">
        <v>2.6061800000000002</v>
      </c>
      <c r="F148" s="257"/>
      <c r="G148" s="258">
        <f>ROUND(E148*F148,2)</f>
        <v>0</v>
      </c>
      <c r="H148" s="257"/>
      <c r="I148" s="258">
        <f>ROUND(E148*H148,2)</f>
        <v>0</v>
      </c>
      <c r="J148" s="257"/>
      <c r="K148" s="258">
        <f>ROUND(E148*J148,2)</f>
        <v>0</v>
      </c>
      <c r="L148" s="258">
        <v>21</v>
      </c>
      <c r="M148" s="258">
        <f>G148*(1+L148/100)</f>
        <v>0</v>
      </c>
      <c r="N148" s="258">
        <v>0</v>
      </c>
      <c r="O148" s="258">
        <f>ROUND(E148*N148,2)</f>
        <v>0</v>
      </c>
      <c r="P148" s="258">
        <v>0</v>
      </c>
      <c r="Q148" s="258">
        <f>ROUND(E148*P148,2)</f>
        <v>0</v>
      </c>
      <c r="R148" s="258"/>
      <c r="S148" s="259" t="s">
        <v>137</v>
      </c>
      <c r="T148" s="231">
        <v>0.94199999999999995</v>
      </c>
      <c r="U148" s="231">
        <f>ROUND(E148*T148,2)</f>
        <v>2.46</v>
      </c>
      <c r="V148" s="231"/>
      <c r="W148" s="231" t="s">
        <v>253</v>
      </c>
      <c r="X148" s="212"/>
      <c r="Y148" s="212"/>
      <c r="Z148" s="212"/>
      <c r="AA148" s="212"/>
      <c r="AB148" s="212"/>
      <c r="AC148" s="212"/>
      <c r="AD148" s="212"/>
      <c r="AE148" s="212"/>
      <c r="AF148" s="212" t="s">
        <v>254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</row>
    <row r="149" spans="1:59" outlineLevel="1" x14ac:dyDescent="0.25">
      <c r="A149" s="253">
        <v>27</v>
      </c>
      <c r="B149" s="254" t="s">
        <v>259</v>
      </c>
      <c r="C149" s="268" t="s">
        <v>260</v>
      </c>
      <c r="D149" s="255" t="s">
        <v>190</v>
      </c>
      <c r="E149" s="256">
        <v>26.061789999999998</v>
      </c>
      <c r="F149" s="257"/>
      <c r="G149" s="258">
        <f>ROUND(E149*F149,2)</f>
        <v>0</v>
      </c>
      <c r="H149" s="257"/>
      <c r="I149" s="258">
        <f>ROUND(E149*H149,2)</f>
        <v>0</v>
      </c>
      <c r="J149" s="257"/>
      <c r="K149" s="258">
        <f>ROUND(E149*J149,2)</f>
        <v>0</v>
      </c>
      <c r="L149" s="258">
        <v>21</v>
      </c>
      <c r="M149" s="258">
        <f>G149*(1+L149/100)</f>
        <v>0</v>
      </c>
      <c r="N149" s="258">
        <v>0</v>
      </c>
      <c r="O149" s="258">
        <f>ROUND(E149*N149,2)</f>
        <v>0</v>
      </c>
      <c r="P149" s="258">
        <v>0</v>
      </c>
      <c r="Q149" s="258">
        <f>ROUND(E149*P149,2)</f>
        <v>0</v>
      </c>
      <c r="R149" s="258"/>
      <c r="S149" s="259" t="s">
        <v>137</v>
      </c>
      <c r="T149" s="231">
        <v>0.105</v>
      </c>
      <c r="U149" s="231">
        <f>ROUND(E149*T149,2)</f>
        <v>2.74</v>
      </c>
      <c r="V149" s="231"/>
      <c r="W149" s="231" t="s">
        <v>253</v>
      </c>
      <c r="X149" s="212"/>
      <c r="Y149" s="212"/>
      <c r="Z149" s="212"/>
      <c r="AA149" s="212"/>
      <c r="AB149" s="212"/>
      <c r="AC149" s="212"/>
      <c r="AD149" s="212"/>
      <c r="AE149" s="212"/>
      <c r="AF149" s="212" t="s">
        <v>254</v>
      </c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</row>
    <row r="150" spans="1:59" x14ac:dyDescent="0.25">
      <c r="A150" s="238" t="s">
        <v>102</v>
      </c>
      <c r="B150" s="239" t="s">
        <v>76</v>
      </c>
      <c r="C150" s="262" t="s">
        <v>29</v>
      </c>
      <c r="D150" s="240"/>
      <c r="E150" s="241"/>
      <c r="F150" s="242"/>
      <c r="G150" s="242">
        <f>SUMIF(AF151:AF174,"&lt;&gt;NOR",G151:G174)</f>
        <v>0</v>
      </c>
      <c r="H150" s="242"/>
      <c r="I150" s="242">
        <f>SUM(I151:I174)</f>
        <v>0</v>
      </c>
      <c r="J150" s="242"/>
      <c r="K150" s="242">
        <f>SUM(K151:K174)</f>
        <v>0</v>
      </c>
      <c r="L150" s="242"/>
      <c r="M150" s="242">
        <f>SUM(M151:M174)</f>
        <v>0</v>
      </c>
      <c r="N150" s="242"/>
      <c r="O150" s="242">
        <f>SUM(O151:O174)</f>
        <v>0</v>
      </c>
      <c r="P150" s="242"/>
      <c r="Q150" s="242">
        <f>SUM(Q151:Q174)</f>
        <v>0</v>
      </c>
      <c r="R150" s="242"/>
      <c r="S150" s="243"/>
      <c r="T150" s="237"/>
      <c r="U150" s="237">
        <f>SUM(U151:U174)</f>
        <v>0</v>
      </c>
      <c r="V150" s="237"/>
      <c r="W150" s="237"/>
      <c r="AF150" t="s">
        <v>103</v>
      </c>
    </row>
    <row r="151" spans="1:59" outlineLevel="1" x14ac:dyDescent="0.25">
      <c r="A151" s="244">
        <v>28</v>
      </c>
      <c r="B151" s="245" t="s">
        <v>261</v>
      </c>
      <c r="C151" s="263" t="s">
        <v>262</v>
      </c>
      <c r="D151" s="246" t="s">
        <v>263</v>
      </c>
      <c r="E151" s="247">
        <v>1</v>
      </c>
      <c r="F151" s="248"/>
      <c r="G151" s="249">
        <f>ROUND(E151*F151,2)</f>
        <v>0</v>
      </c>
      <c r="H151" s="248"/>
      <c r="I151" s="249">
        <f>ROUND(E151*H151,2)</f>
        <v>0</v>
      </c>
      <c r="J151" s="248"/>
      <c r="K151" s="249">
        <f>ROUND(E151*J151,2)</f>
        <v>0</v>
      </c>
      <c r="L151" s="249">
        <v>21</v>
      </c>
      <c r="M151" s="249">
        <f>G151*(1+L151/100)</f>
        <v>0</v>
      </c>
      <c r="N151" s="249">
        <v>0</v>
      </c>
      <c r="O151" s="249">
        <f>ROUND(E151*N151,2)</f>
        <v>0</v>
      </c>
      <c r="P151" s="249">
        <v>0</v>
      </c>
      <c r="Q151" s="249">
        <f>ROUND(E151*P151,2)</f>
        <v>0</v>
      </c>
      <c r="R151" s="249"/>
      <c r="S151" s="250" t="s">
        <v>107</v>
      </c>
      <c r="T151" s="231">
        <v>0</v>
      </c>
      <c r="U151" s="231">
        <f>ROUND(E151*T151,2)</f>
        <v>0</v>
      </c>
      <c r="V151" s="231"/>
      <c r="W151" s="231" t="s">
        <v>264</v>
      </c>
      <c r="X151" s="212"/>
      <c r="Y151" s="212"/>
      <c r="Z151" s="212"/>
      <c r="AA151" s="212"/>
      <c r="AB151" s="212"/>
      <c r="AC151" s="212"/>
      <c r="AD151" s="212"/>
      <c r="AE151" s="212"/>
      <c r="AF151" s="212" t="s">
        <v>265</v>
      </c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</row>
    <row r="152" spans="1:59" outlineLevel="1" x14ac:dyDescent="0.25">
      <c r="A152" s="229"/>
      <c r="B152" s="230"/>
      <c r="C152" s="264" t="s">
        <v>266</v>
      </c>
      <c r="D152" s="251"/>
      <c r="E152" s="251"/>
      <c r="F152" s="251"/>
      <c r="G152" s="25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12"/>
      <c r="Y152" s="212"/>
      <c r="Z152" s="212"/>
      <c r="AA152" s="212"/>
      <c r="AB152" s="212"/>
      <c r="AC152" s="212"/>
      <c r="AD152" s="212"/>
      <c r="AE152" s="212"/>
      <c r="AF152" s="212" t="s">
        <v>111</v>
      </c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</row>
    <row r="153" spans="1:59" outlineLevel="1" x14ac:dyDescent="0.25">
      <c r="A153" s="229"/>
      <c r="B153" s="230"/>
      <c r="C153" s="265" t="s">
        <v>112</v>
      </c>
      <c r="D153" s="232"/>
      <c r="E153" s="233"/>
      <c r="F153" s="234"/>
      <c r="G153" s="234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12"/>
      <c r="Y153" s="212"/>
      <c r="Z153" s="212"/>
      <c r="AA153" s="212"/>
      <c r="AB153" s="212"/>
      <c r="AC153" s="212"/>
      <c r="AD153" s="212"/>
      <c r="AE153" s="212"/>
      <c r="AF153" s="212" t="s">
        <v>111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</row>
    <row r="154" spans="1:59" outlineLevel="1" x14ac:dyDescent="0.25">
      <c r="A154" s="229"/>
      <c r="B154" s="230"/>
      <c r="C154" s="266" t="s">
        <v>267</v>
      </c>
      <c r="D154" s="252"/>
      <c r="E154" s="252"/>
      <c r="F154" s="252"/>
      <c r="G154" s="252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12"/>
      <c r="Y154" s="212"/>
      <c r="Z154" s="212"/>
      <c r="AA154" s="212"/>
      <c r="AB154" s="212"/>
      <c r="AC154" s="212"/>
      <c r="AD154" s="212"/>
      <c r="AE154" s="212"/>
      <c r="AF154" s="212" t="s">
        <v>111</v>
      </c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</row>
    <row r="155" spans="1:59" outlineLevel="1" x14ac:dyDescent="0.25">
      <c r="A155" s="229"/>
      <c r="B155" s="230"/>
      <c r="C155" s="266" t="s">
        <v>268</v>
      </c>
      <c r="D155" s="252"/>
      <c r="E155" s="252"/>
      <c r="F155" s="252"/>
      <c r="G155" s="252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12"/>
      <c r="Y155" s="212"/>
      <c r="Z155" s="212"/>
      <c r="AA155" s="212"/>
      <c r="AB155" s="212"/>
      <c r="AC155" s="212"/>
      <c r="AD155" s="212"/>
      <c r="AE155" s="212"/>
      <c r="AF155" s="212" t="s">
        <v>111</v>
      </c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</row>
    <row r="156" spans="1:59" outlineLevel="1" x14ac:dyDescent="0.25">
      <c r="A156" s="229"/>
      <c r="B156" s="230"/>
      <c r="C156" s="266" t="s">
        <v>269</v>
      </c>
      <c r="D156" s="252"/>
      <c r="E156" s="252"/>
      <c r="F156" s="252"/>
      <c r="G156" s="252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12"/>
      <c r="Y156" s="212"/>
      <c r="Z156" s="212"/>
      <c r="AA156" s="212"/>
      <c r="AB156" s="212"/>
      <c r="AC156" s="212"/>
      <c r="AD156" s="212"/>
      <c r="AE156" s="212"/>
      <c r="AF156" s="212" t="s">
        <v>111</v>
      </c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</row>
    <row r="157" spans="1:59" outlineLevel="1" x14ac:dyDescent="0.25">
      <c r="A157" s="244">
        <v>29</v>
      </c>
      <c r="B157" s="245" t="s">
        <v>270</v>
      </c>
      <c r="C157" s="263" t="s">
        <v>271</v>
      </c>
      <c r="D157" s="246" t="s">
        <v>263</v>
      </c>
      <c r="E157" s="247">
        <v>1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21</v>
      </c>
      <c r="M157" s="249">
        <f>G157*(1+L157/100)</f>
        <v>0</v>
      </c>
      <c r="N157" s="249">
        <v>0</v>
      </c>
      <c r="O157" s="249">
        <f>ROUND(E157*N157,2)</f>
        <v>0</v>
      </c>
      <c r="P157" s="249">
        <v>0</v>
      </c>
      <c r="Q157" s="249">
        <f>ROUND(E157*P157,2)</f>
        <v>0</v>
      </c>
      <c r="R157" s="249"/>
      <c r="S157" s="250" t="s">
        <v>107</v>
      </c>
      <c r="T157" s="231">
        <v>0</v>
      </c>
      <c r="U157" s="231">
        <f>ROUND(E157*T157,2)</f>
        <v>0</v>
      </c>
      <c r="V157" s="231"/>
      <c r="W157" s="231" t="s">
        <v>264</v>
      </c>
      <c r="X157" s="212"/>
      <c r="Y157" s="212"/>
      <c r="Z157" s="212"/>
      <c r="AA157" s="212"/>
      <c r="AB157" s="212"/>
      <c r="AC157" s="212"/>
      <c r="AD157" s="212"/>
      <c r="AE157" s="212"/>
      <c r="AF157" s="212" t="s">
        <v>265</v>
      </c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</row>
    <row r="158" spans="1:59" outlineLevel="1" x14ac:dyDescent="0.25">
      <c r="A158" s="229"/>
      <c r="B158" s="230"/>
      <c r="C158" s="264" t="s">
        <v>272</v>
      </c>
      <c r="D158" s="251"/>
      <c r="E158" s="251"/>
      <c r="F158" s="251"/>
      <c r="G158" s="25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12"/>
      <c r="Y158" s="212"/>
      <c r="Z158" s="212"/>
      <c r="AA158" s="212"/>
      <c r="AB158" s="212"/>
      <c r="AC158" s="212"/>
      <c r="AD158" s="212"/>
      <c r="AE158" s="212"/>
      <c r="AF158" s="212" t="s">
        <v>111</v>
      </c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</row>
    <row r="159" spans="1:59" outlineLevel="1" x14ac:dyDescent="0.25">
      <c r="A159" s="229"/>
      <c r="B159" s="230"/>
      <c r="C159" s="265" t="s">
        <v>112</v>
      </c>
      <c r="D159" s="232"/>
      <c r="E159" s="233"/>
      <c r="F159" s="234"/>
      <c r="G159" s="234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12"/>
      <c r="Y159" s="212"/>
      <c r="Z159" s="212"/>
      <c r="AA159" s="212"/>
      <c r="AB159" s="212"/>
      <c r="AC159" s="212"/>
      <c r="AD159" s="212"/>
      <c r="AE159" s="212"/>
      <c r="AF159" s="212" t="s">
        <v>111</v>
      </c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</row>
    <row r="160" spans="1:59" outlineLevel="1" x14ac:dyDescent="0.25">
      <c r="A160" s="229"/>
      <c r="B160" s="230"/>
      <c r="C160" s="266" t="s">
        <v>266</v>
      </c>
      <c r="D160" s="252"/>
      <c r="E160" s="252"/>
      <c r="F160" s="252"/>
      <c r="G160" s="252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12"/>
      <c r="Y160" s="212"/>
      <c r="Z160" s="212"/>
      <c r="AA160" s="212"/>
      <c r="AB160" s="212"/>
      <c r="AC160" s="212"/>
      <c r="AD160" s="212"/>
      <c r="AE160" s="212"/>
      <c r="AF160" s="212" t="s">
        <v>111</v>
      </c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</row>
    <row r="161" spans="1:59" outlineLevel="1" x14ac:dyDescent="0.25">
      <c r="A161" s="229"/>
      <c r="B161" s="230"/>
      <c r="C161" s="265" t="s">
        <v>112</v>
      </c>
      <c r="D161" s="232"/>
      <c r="E161" s="233"/>
      <c r="F161" s="234"/>
      <c r="G161" s="234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12"/>
      <c r="Y161" s="212"/>
      <c r="Z161" s="212"/>
      <c r="AA161" s="212"/>
      <c r="AB161" s="212"/>
      <c r="AC161" s="212"/>
      <c r="AD161" s="212"/>
      <c r="AE161" s="212"/>
      <c r="AF161" s="212" t="s">
        <v>111</v>
      </c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</row>
    <row r="162" spans="1:59" outlineLevel="1" x14ac:dyDescent="0.25">
      <c r="A162" s="229"/>
      <c r="B162" s="230"/>
      <c r="C162" s="266" t="s">
        <v>273</v>
      </c>
      <c r="D162" s="252"/>
      <c r="E162" s="252"/>
      <c r="F162" s="252"/>
      <c r="G162" s="252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12"/>
      <c r="Y162" s="212"/>
      <c r="Z162" s="212"/>
      <c r="AA162" s="212"/>
      <c r="AB162" s="212"/>
      <c r="AC162" s="212"/>
      <c r="AD162" s="212"/>
      <c r="AE162" s="212"/>
      <c r="AF162" s="212" t="s">
        <v>111</v>
      </c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</row>
    <row r="163" spans="1:59" outlineLevel="1" x14ac:dyDescent="0.25">
      <c r="A163" s="229"/>
      <c r="B163" s="230"/>
      <c r="C163" s="266" t="s">
        <v>274</v>
      </c>
      <c r="D163" s="252"/>
      <c r="E163" s="252"/>
      <c r="F163" s="252"/>
      <c r="G163" s="252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12"/>
      <c r="Y163" s="212"/>
      <c r="Z163" s="212"/>
      <c r="AA163" s="212"/>
      <c r="AB163" s="212"/>
      <c r="AC163" s="212"/>
      <c r="AD163" s="212"/>
      <c r="AE163" s="212"/>
      <c r="AF163" s="212" t="s">
        <v>111</v>
      </c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</row>
    <row r="164" spans="1:59" outlineLevel="1" x14ac:dyDescent="0.25">
      <c r="A164" s="244">
        <v>30</v>
      </c>
      <c r="B164" s="245" t="s">
        <v>275</v>
      </c>
      <c r="C164" s="263" t="s">
        <v>276</v>
      </c>
      <c r="D164" s="246" t="s">
        <v>263</v>
      </c>
      <c r="E164" s="247">
        <v>1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21</v>
      </c>
      <c r="M164" s="249">
        <f>G164*(1+L164/100)</f>
        <v>0</v>
      </c>
      <c r="N164" s="249">
        <v>0</v>
      </c>
      <c r="O164" s="249">
        <f>ROUND(E164*N164,2)</f>
        <v>0</v>
      </c>
      <c r="P164" s="249">
        <v>0</v>
      </c>
      <c r="Q164" s="249">
        <f>ROUND(E164*P164,2)</f>
        <v>0</v>
      </c>
      <c r="R164" s="249"/>
      <c r="S164" s="250" t="s">
        <v>107</v>
      </c>
      <c r="T164" s="231">
        <v>0</v>
      </c>
      <c r="U164" s="231">
        <f>ROUND(E164*T164,2)</f>
        <v>0</v>
      </c>
      <c r="V164" s="231"/>
      <c r="W164" s="231" t="s">
        <v>264</v>
      </c>
      <c r="X164" s="212"/>
      <c r="Y164" s="212"/>
      <c r="Z164" s="212"/>
      <c r="AA164" s="212"/>
      <c r="AB164" s="212"/>
      <c r="AC164" s="212"/>
      <c r="AD164" s="212"/>
      <c r="AE164" s="212"/>
      <c r="AF164" s="212" t="s">
        <v>265</v>
      </c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</row>
    <row r="165" spans="1:59" outlineLevel="1" x14ac:dyDescent="0.25">
      <c r="A165" s="229"/>
      <c r="B165" s="230"/>
      <c r="C165" s="264" t="s">
        <v>277</v>
      </c>
      <c r="D165" s="251"/>
      <c r="E165" s="251"/>
      <c r="F165" s="251"/>
      <c r="G165" s="25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12"/>
      <c r="Y165" s="212"/>
      <c r="Z165" s="212"/>
      <c r="AA165" s="212"/>
      <c r="AB165" s="212"/>
      <c r="AC165" s="212"/>
      <c r="AD165" s="212"/>
      <c r="AE165" s="212"/>
      <c r="AF165" s="212" t="s">
        <v>111</v>
      </c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</row>
    <row r="166" spans="1:59" outlineLevel="1" x14ac:dyDescent="0.25">
      <c r="A166" s="229"/>
      <c r="B166" s="230"/>
      <c r="C166" s="265" t="s">
        <v>112</v>
      </c>
      <c r="D166" s="232"/>
      <c r="E166" s="233"/>
      <c r="F166" s="234"/>
      <c r="G166" s="234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12"/>
      <c r="Y166" s="212"/>
      <c r="Z166" s="212"/>
      <c r="AA166" s="212"/>
      <c r="AB166" s="212"/>
      <c r="AC166" s="212"/>
      <c r="AD166" s="212"/>
      <c r="AE166" s="212"/>
      <c r="AF166" s="212" t="s">
        <v>111</v>
      </c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</row>
    <row r="167" spans="1:59" outlineLevel="1" x14ac:dyDescent="0.25">
      <c r="A167" s="229"/>
      <c r="B167" s="230"/>
      <c r="C167" s="266" t="s">
        <v>278</v>
      </c>
      <c r="D167" s="252"/>
      <c r="E167" s="252"/>
      <c r="F167" s="252"/>
      <c r="G167" s="252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12"/>
      <c r="Y167" s="212"/>
      <c r="Z167" s="212"/>
      <c r="AA167" s="212"/>
      <c r="AB167" s="212"/>
      <c r="AC167" s="212"/>
      <c r="AD167" s="212"/>
      <c r="AE167" s="212"/>
      <c r="AF167" s="212" t="s">
        <v>111</v>
      </c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</row>
    <row r="168" spans="1:59" outlineLevel="1" x14ac:dyDescent="0.25">
      <c r="A168" s="229"/>
      <c r="B168" s="230"/>
      <c r="C168" s="266" t="s">
        <v>279</v>
      </c>
      <c r="D168" s="252"/>
      <c r="E168" s="252"/>
      <c r="F168" s="252"/>
      <c r="G168" s="252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12"/>
      <c r="Y168" s="212"/>
      <c r="Z168" s="212"/>
      <c r="AA168" s="212"/>
      <c r="AB168" s="212"/>
      <c r="AC168" s="212"/>
      <c r="AD168" s="212"/>
      <c r="AE168" s="212"/>
      <c r="AF168" s="212" t="s">
        <v>111</v>
      </c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</row>
    <row r="169" spans="1:59" outlineLevel="1" x14ac:dyDescent="0.25">
      <c r="A169" s="229"/>
      <c r="B169" s="230"/>
      <c r="C169" s="266" t="s">
        <v>280</v>
      </c>
      <c r="D169" s="252"/>
      <c r="E169" s="252"/>
      <c r="F169" s="252"/>
      <c r="G169" s="252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12"/>
      <c r="Y169" s="212"/>
      <c r="Z169" s="212"/>
      <c r="AA169" s="212"/>
      <c r="AB169" s="212"/>
      <c r="AC169" s="212"/>
      <c r="AD169" s="212"/>
      <c r="AE169" s="212"/>
      <c r="AF169" s="212" t="s">
        <v>111</v>
      </c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</row>
    <row r="170" spans="1:59" outlineLevel="1" x14ac:dyDescent="0.25">
      <c r="A170" s="229"/>
      <c r="B170" s="230"/>
      <c r="C170" s="266" t="s">
        <v>281</v>
      </c>
      <c r="D170" s="252"/>
      <c r="E170" s="252"/>
      <c r="F170" s="252"/>
      <c r="G170" s="252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12"/>
      <c r="Y170" s="212"/>
      <c r="Z170" s="212"/>
      <c r="AA170" s="212"/>
      <c r="AB170" s="212"/>
      <c r="AC170" s="212"/>
      <c r="AD170" s="212"/>
      <c r="AE170" s="212"/>
      <c r="AF170" s="212" t="s">
        <v>111</v>
      </c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</row>
    <row r="171" spans="1:59" outlineLevel="1" x14ac:dyDescent="0.25">
      <c r="A171" s="229"/>
      <c r="B171" s="230"/>
      <c r="C171" s="266" t="s">
        <v>282</v>
      </c>
      <c r="D171" s="252"/>
      <c r="E171" s="252"/>
      <c r="F171" s="252"/>
      <c r="G171" s="252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12"/>
      <c r="Y171" s="212"/>
      <c r="Z171" s="212"/>
      <c r="AA171" s="212"/>
      <c r="AB171" s="212"/>
      <c r="AC171" s="212"/>
      <c r="AD171" s="212"/>
      <c r="AE171" s="212"/>
      <c r="AF171" s="212" t="s">
        <v>111</v>
      </c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</row>
    <row r="172" spans="1:59" outlineLevel="1" x14ac:dyDescent="0.25">
      <c r="A172" s="229"/>
      <c r="B172" s="230"/>
      <c r="C172" s="265" t="s">
        <v>112</v>
      </c>
      <c r="D172" s="232"/>
      <c r="E172" s="233"/>
      <c r="F172" s="234"/>
      <c r="G172" s="234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12"/>
      <c r="Y172" s="212"/>
      <c r="Z172" s="212"/>
      <c r="AA172" s="212"/>
      <c r="AB172" s="212"/>
      <c r="AC172" s="212"/>
      <c r="AD172" s="212"/>
      <c r="AE172" s="212"/>
      <c r="AF172" s="212" t="s">
        <v>111</v>
      </c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</row>
    <row r="173" spans="1:59" outlineLevel="1" x14ac:dyDescent="0.25">
      <c r="A173" s="229"/>
      <c r="B173" s="230"/>
      <c r="C173" s="266" t="s">
        <v>283</v>
      </c>
      <c r="D173" s="252"/>
      <c r="E173" s="252"/>
      <c r="F173" s="252"/>
      <c r="G173" s="252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12"/>
      <c r="Y173" s="212"/>
      <c r="Z173" s="212"/>
      <c r="AA173" s="212"/>
      <c r="AB173" s="212"/>
      <c r="AC173" s="212"/>
      <c r="AD173" s="212"/>
      <c r="AE173" s="212"/>
      <c r="AF173" s="212" t="s">
        <v>111</v>
      </c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</row>
    <row r="174" spans="1:59" outlineLevel="1" x14ac:dyDescent="0.25">
      <c r="A174" s="229"/>
      <c r="B174" s="230"/>
      <c r="C174" s="266" t="s">
        <v>284</v>
      </c>
      <c r="D174" s="252"/>
      <c r="E174" s="252"/>
      <c r="F174" s="252"/>
      <c r="G174" s="252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12"/>
      <c r="Y174" s="212"/>
      <c r="Z174" s="212"/>
      <c r="AA174" s="212"/>
      <c r="AB174" s="212"/>
      <c r="AC174" s="212"/>
      <c r="AD174" s="212"/>
      <c r="AE174" s="212"/>
      <c r="AF174" s="212" t="s">
        <v>111</v>
      </c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</row>
    <row r="175" spans="1:59" x14ac:dyDescent="0.25">
      <c r="A175" s="3"/>
      <c r="B175" s="4"/>
      <c r="C175" s="269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AD175">
        <v>15</v>
      </c>
      <c r="AE175">
        <v>21</v>
      </c>
      <c r="AF175" t="s">
        <v>90</v>
      </c>
    </row>
    <row r="176" spans="1:59" x14ac:dyDescent="0.25">
      <c r="A176" s="215"/>
      <c r="B176" s="216" t="s">
        <v>31</v>
      </c>
      <c r="C176" s="270"/>
      <c r="D176" s="217"/>
      <c r="E176" s="218"/>
      <c r="F176" s="218"/>
      <c r="G176" s="261">
        <f>G8+G33+G43+G74+G83+G85+G114+G126+G129+G136+G150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AD176">
        <f>SUMIF(L7:L174,AD175,G7:G174)</f>
        <v>0</v>
      </c>
      <c r="AE176">
        <f>SUMIF(L7:L174,AE175,G7:G174)</f>
        <v>0</v>
      </c>
      <c r="AF176" t="s">
        <v>285</v>
      </c>
    </row>
    <row r="177" spans="1:32" x14ac:dyDescent="0.25">
      <c r="A177" s="3"/>
      <c r="B177" s="4"/>
      <c r="C177" s="269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32" x14ac:dyDescent="0.25">
      <c r="A178" s="3"/>
      <c r="B178" s="4"/>
      <c r="C178" s="269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32" x14ac:dyDescent="0.25">
      <c r="A179" s="219" t="s">
        <v>286</v>
      </c>
      <c r="B179" s="219"/>
      <c r="C179" s="271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32" x14ac:dyDescent="0.25">
      <c r="A180" s="220"/>
      <c r="B180" s="221"/>
      <c r="C180" s="272"/>
      <c r="D180" s="221"/>
      <c r="E180" s="221"/>
      <c r="F180" s="221"/>
      <c r="G180" s="2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AF180" t="s">
        <v>287</v>
      </c>
    </row>
    <row r="181" spans="1:32" x14ac:dyDescent="0.25">
      <c r="A181" s="223"/>
      <c r="B181" s="224"/>
      <c r="C181" s="273"/>
      <c r="D181" s="224"/>
      <c r="E181" s="224"/>
      <c r="F181" s="224"/>
      <c r="G181" s="22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32" x14ac:dyDescent="0.25">
      <c r="A182" s="223"/>
      <c r="B182" s="224"/>
      <c r="C182" s="273"/>
      <c r="D182" s="224"/>
      <c r="E182" s="224"/>
      <c r="F182" s="224"/>
      <c r="G182" s="22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32" x14ac:dyDescent="0.25">
      <c r="A183" s="223"/>
      <c r="B183" s="224"/>
      <c r="C183" s="273"/>
      <c r="D183" s="224"/>
      <c r="E183" s="224"/>
      <c r="F183" s="224"/>
      <c r="G183" s="22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32" x14ac:dyDescent="0.25">
      <c r="A184" s="226"/>
      <c r="B184" s="227"/>
      <c r="C184" s="274"/>
      <c r="D184" s="227"/>
      <c r="E184" s="227"/>
      <c r="F184" s="227"/>
      <c r="G184" s="22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32" x14ac:dyDescent="0.25">
      <c r="A185" s="3"/>
      <c r="B185" s="4"/>
      <c r="C185" s="269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32" x14ac:dyDescent="0.25">
      <c r="C186" s="275"/>
      <c r="D186" s="10"/>
      <c r="AF186" t="s">
        <v>288</v>
      </c>
    </row>
    <row r="187" spans="1:32" x14ac:dyDescent="0.25">
      <c r="D187" s="10"/>
    </row>
    <row r="188" spans="1:32" x14ac:dyDescent="0.25">
      <c r="D188" s="10"/>
    </row>
    <row r="189" spans="1:32" x14ac:dyDescent="0.25">
      <c r="D189" s="10"/>
    </row>
    <row r="190" spans="1:32" x14ac:dyDescent="0.25">
      <c r="D190" s="10"/>
    </row>
    <row r="191" spans="1:32" x14ac:dyDescent="0.25">
      <c r="D191" s="10"/>
    </row>
    <row r="192" spans="1:32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RSAYgsI8ai5prQsx3sVrpDW9d41dI7I5BtKPGQLAsbVKV9hdQAYMhSJ74586ypp1NRsxg2Pl3QyV38cryl3Tg==" saltValue="BY1R35Z176J4Ns8ruskRPw==" spinCount="100000" sheet="1"/>
  <mergeCells count="80">
    <mergeCell ref="C170:G170"/>
    <mergeCell ref="C171:G171"/>
    <mergeCell ref="C173:G173"/>
    <mergeCell ref="C174:G174"/>
    <mergeCell ref="C162:G162"/>
    <mergeCell ref="C163:G163"/>
    <mergeCell ref="C165:G165"/>
    <mergeCell ref="C167:G167"/>
    <mergeCell ref="C168:G168"/>
    <mergeCell ref="C169:G169"/>
    <mergeCell ref="C152:G152"/>
    <mergeCell ref="C154:G154"/>
    <mergeCell ref="C155:G155"/>
    <mergeCell ref="C156:G156"/>
    <mergeCell ref="C158:G158"/>
    <mergeCell ref="C160:G160"/>
    <mergeCell ref="C116:G116"/>
    <mergeCell ref="C131:G131"/>
    <mergeCell ref="C133:G133"/>
    <mergeCell ref="C134:G134"/>
    <mergeCell ref="C135:G135"/>
    <mergeCell ref="C138:G138"/>
    <mergeCell ref="C108:G108"/>
    <mergeCell ref="C109:G109"/>
    <mergeCell ref="C110:G110"/>
    <mergeCell ref="C111:G111"/>
    <mergeCell ref="C112:G112"/>
    <mergeCell ref="C113:G113"/>
    <mergeCell ref="C102:G102"/>
    <mergeCell ref="C103:G103"/>
    <mergeCell ref="C104:G104"/>
    <mergeCell ref="C105:G105"/>
    <mergeCell ref="C106:G106"/>
    <mergeCell ref="C107:G107"/>
    <mergeCell ref="C95:G95"/>
    <mergeCell ref="C97:G97"/>
    <mergeCell ref="C98:G98"/>
    <mergeCell ref="C99:G99"/>
    <mergeCell ref="C100:G100"/>
    <mergeCell ref="C101:G101"/>
    <mergeCell ref="C71:G71"/>
    <mergeCell ref="C73:G73"/>
    <mergeCell ref="C87:G87"/>
    <mergeCell ref="C89:G89"/>
    <mergeCell ref="C90:G90"/>
    <mergeCell ref="C91:G91"/>
    <mergeCell ref="C61:G61"/>
    <mergeCell ref="C64:G64"/>
    <mergeCell ref="C66:G66"/>
    <mergeCell ref="C67:G67"/>
    <mergeCell ref="C69:G69"/>
    <mergeCell ref="C70:G70"/>
    <mergeCell ref="C52:G52"/>
    <mergeCell ref="C54:G54"/>
    <mergeCell ref="C55:G55"/>
    <mergeCell ref="C56:G56"/>
    <mergeCell ref="C57:G57"/>
    <mergeCell ref="C60:G60"/>
    <mergeCell ref="C22:G22"/>
    <mergeCell ref="C23:G23"/>
    <mergeCell ref="C45:G45"/>
    <mergeCell ref="C47:G47"/>
    <mergeCell ref="C48:G48"/>
    <mergeCell ref="C50:G50"/>
    <mergeCell ref="C15:G15"/>
    <mergeCell ref="C16:G16"/>
    <mergeCell ref="C17:G17"/>
    <mergeCell ref="C18:G18"/>
    <mergeCell ref="C19:G19"/>
    <mergeCell ref="C21:G21"/>
    <mergeCell ref="A1:G1"/>
    <mergeCell ref="C2:G2"/>
    <mergeCell ref="C3:G3"/>
    <mergeCell ref="C4:G4"/>
    <mergeCell ref="A179:C179"/>
    <mergeCell ref="A180:G184"/>
    <mergeCell ref="C10:G10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2021032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2021032 Pol'!Názvy_tisku</vt:lpstr>
      <vt:lpstr>oadresa</vt:lpstr>
      <vt:lpstr>Stavba!Objednatel</vt:lpstr>
      <vt:lpstr>Stavba!Objekt</vt:lpstr>
      <vt:lpstr>'01 2021032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2021-03-15T09:27:04Z</dcterms:modified>
</cp:coreProperties>
</file>