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\Sdílené dokumenty\DvorakR\B.Egermanna 950 DPS A-ZTI\VZMR - oprava rozvodů ZTI\"/>
    </mc:Choice>
  </mc:AlternateContent>
  <xr:revisionPtr revIDLastSave="0" documentId="8_{A2C6FE8B-AD2F-45E6-BCC3-FB32B3C1587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tavba" sheetId="1" r:id="rId1"/>
    <sheet name="VzorPolozky" sheetId="10" state="hidden" r:id="rId2"/>
    <sheet name="01 2023126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2023126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2023126 Pol'!$A$1:$Y$829</definedName>
    <definedName name="_xlnm.Print_Area" localSheetId="0">Stavba!$A$1:$J$68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7" i="1" l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H40" i="1" s="1"/>
  <c r="I40" i="1" s="1"/>
  <c r="G39" i="1"/>
  <c r="F39" i="1"/>
  <c r="G819" i="12"/>
  <c r="BA815" i="12"/>
  <c r="BA788" i="12"/>
  <c r="BA619" i="12"/>
  <c r="BA292" i="12"/>
  <c r="BA140" i="12"/>
  <c r="BA139" i="12"/>
  <c r="BA14" i="12"/>
  <c r="BA13" i="12"/>
  <c r="G8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2" i="12"/>
  <c r="I12" i="12"/>
  <c r="K12" i="12"/>
  <c r="M12" i="12"/>
  <c r="O12" i="12"/>
  <c r="Q12" i="12"/>
  <c r="V12" i="12"/>
  <c r="G20" i="12"/>
  <c r="I20" i="12"/>
  <c r="K20" i="12"/>
  <c r="M20" i="12"/>
  <c r="O20" i="12"/>
  <c r="Q20" i="12"/>
  <c r="V20" i="12"/>
  <c r="G26" i="12"/>
  <c r="M26" i="12" s="1"/>
  <c r="I26" i="12"/>
  <c r="K26" i="12"/>
  <c r="O26" i="12"/>
  <c r="Q26" i="12"/>
  <c r="V26" i="12"/>
  <c r="G55" i="12"/>
  <c r="M55" i="12" s="1"/>
  <c r="I55" i="12"/>
  <c r="K55" i="12"/>
  <c r="O55" i="12"/>
  <c r="Q55" i="12"/>
  <c r="V55" i="12"/>
  <c r="G60" i="12"/>
  <c r="M60" i="12" s="1"/>
  <c r="I60" i="12"/>
  <c r="K60" i="12"/>
  <c r="O60" i="12"/>
  <c r="Q60" i="12"/>
  <c r="V60" i="12"/>
  <c r="G67" i="12"/>
  <c r="M67" i="12" s="1"/>
  <c r="I67" i="12"/>
  <c r="K67" i="12"/>
  <c r="O67" i="12"/>
  <c r="Q67" i="12"/>
  <c r="V67" i="12"/>
  <c r="G98" i="12"/>
  <c r="G99" i="12"/>
  <c r="I99" i="12"/>
  <c r="I98" i="12" s="1"/>
  <c r="K99" i="12"/>
  <c r="K98" i="12" s="1"/>
  <c r="M99" i="12"/>
  <c r="M98" i="12" s="1"/>
  <c r="O99" i="12"/>
  <c r="O98" i="12" s="1"/>
  <c r="Q99" i="12"/>
  <c r="Q98" i="12" s="1"/>
  <c r="V99" i="12"/>
  <c r="V98" i="12" s="1"/>
  <c r="G133" i="12"/>
  <c r="I133" i="12"/>
  <c r="K133" i="12"/>
  <c r="M133" i="12"/>
  <c r="O133" i="12"/>
  <c r="Q133" i="12"/>
  <c r="V133" i="12"/>
  <c r="G136" i="12"/>
  <c r="I136" i="12"/>
  <c r="K136" i="12"/>
  <c r="M136" i="12"/>
  <c r="O136" i="12"/>
  <c r="Q136" i="12"/>
  <c r="V136" i="12"/>
  <c r="G137" i="12"/>
  <c r="O137" i="12"/>
  <c r="G138" i="12"/>
  <c r="I138" i="12"/>
  <c r="I137" i="12" s="1"/>
  <c r="K138" i="12"/>
  <c r="K137" i="12" s="1"/>
  <c r="M138" i="12"/>
  <c r="M137" i="12" s="1"/>
  <c r="O138" i="12"/>
  <c r="Q138" i="12"/>
  <c r="Q137" i="12" s="1"/>
  <c r="V138" i="12"/>
  <c r="V137" i="12" s="1"/>
  <c r="V161" i="12"/>
  <c r="G162" i="12"/>
  <c r="G161" i="12" s="1"/>
  <c r="I162" i="12"/>
  <c r="I161" i="12" s="1"/>
  <c r="K162" i="12"/>
  <c r="M162" i="12"/>
  <c r="O162" i="12"/>
  <c r="Q162" i="12"/>
  <c r="Q161" i="12" s="1"/>
  <c r="V162" i="12"/>
  <c r="G176" i="12"/>
  <c r="AE819" i="12" s="1"/>
  <c r="I176" i="12"/>
  <c r="K176" i="12"/>
  <c r="O176" i="12"/>
  <c r="O161" i="12" s="1"/>
  <c r="Q176" i="12"/>
  <c r="V176" i="12"/>
  <c r="G214" i="12"/>
  <c r="I214" i="12"/>
  <c r="K214" i="12"/>
  <c r="M214" i="12"/>
  <c r="O214" i="12"/>
  <c r="Q214" i="12"/>
  <c r="V214" i="12"/>
  <c r="G252" i="12"/>
  <c r="I252" i="12"/>
  <c r="K252" i="12"/>
  <c r="K161" i="12" s="1"/>
  <c r="M252" i="12"/>
  <c r="O252" i="12"/>
  <c r="Q252" i="12"/>
  <c r="V252" i="12"/>
  <c r="G291" i="12"/>
  <c r="G290" i="12" s="1"/>
  <c r="I291" i="12"/>
  <c r="I290" i="12" s="1"/>
  <c r="K291" i="12"/>
  <c r="K290" i="12" s="1"/>
  <c r="O291" i="12"/>
  <c r="O290" i="12" s="1"/>
  <c r="Q291" i="12"/>
  <c r="Q290" i="12" s="1"/>
  <c r="V291" i="12"/>
  <c r="V290" i="12" s="1"/>
  <c r="G332" i="12"/>
  <c r="I332" i="12"/>
  <c r="K332" i="12"/>
  <c r="M332" i="12"/>
  <c r="O332" i="12"/>
  <c r="Q332" i="12"/>
  <c r="V332" i="12"/>
  <c r="G338" i="12"/>
  <c r="M338" i="12" s="1"/>
  <c r="I338" i="12"/>
  <c r="K338" i="12"/>
  <c r="O338" i="12"/>
  <c r="Q338" i="12"/>
  <c r="V338" i="12"/>
  <c r="G339" i="12"/>
  <c r="I339" i="12"/>
  <c r="K339" i="12"/>
  <c r="M339" i="12"/>
  <c r="O339" i="12"/>
  <c r="Q339" i="12"/>
  <c r="V339" i="12"/>
  <c r="G379" i="12"/>
  <c r="M379" i="12" s="1"/>
  <c r="I379" i="12"/>
  <c r="K379" i="12"/>
  <c r="O379" i="12"/>
  <c r="Q379" i="12"/>
  <c r="V379" i="12"/>
  <c r="G382" i="12"/>
  <c r="I382" i="12"/>
  <c r="K382" i="12"/>
  <c r="K381" i="12" s="1"/>
  <c r="M382" i="12"/>
  <c r="O382" i="12"/>
  <c r="O381" i="12" s="1"/>
  <c r="Q382" i="12"/>
  <c r="V382" i="12"/>
  <c r="V381" i="12" s="1"/>
  <c r="G385" i="12"/>
  <c r="I385" i="12"/>
  <c r="K385" i="12"/>
  <c r="M385" i="12"/>
  <c r="O385" i="12"/>
  <c r="Q385" i="12"/>
  <c r="V385" i="12"/>
  <c r="G391" i="12"/>
  <c r="G381" i="12" s="1"/>
  <c r="I391" i="12"/>
  <c r="K391" i="12"/>
  <c r="O391" i="12"/>
  <c r="Q391" i="12"/>
  <c r="V391" i="12"/>
  <c r="G395" i="12"/>
  <c r="M395" i="12" s="1"/>
  <c r="I395" i="12"/>
  <c r="K395" i="12"/>
  <c r="O395" i="12"/>
  <c r="Q395" i="12"/>
  <c r="Q381" i="12" s="1"/>
  <c r="V395" i="12"/>
  <c r="G403" i="12"/>
  <c r="M403" i="12" s="1"/>
  <c r="I403" i="12"/>
  <c r="K403" i="12"/>
  <c r="O403" i="12"/>
  <c r="Q403" i="12"/>
  <c r="V403" i="12"/>
  <c r="G435" i="12"/>
  <c r="I435" i="12"/>
  <c r="K435" i="12"/>
  <c r="M435" i="12"/>
  <c r="O435" i="12"/>
  <c r="Q435" i="12"/>
  <c r="V435" i="12"/>
  <c r="G442" i="12"/>
  <c r="M442" i="12" s="1"/>
  <c r="I442" i="12"/>
  <c r="K442" i="12"/>
  <c r="O442" i="12"/>
  <c r="Q442" i="12"/>
  <c r="V442" i="12"/>
  <c r="G450" i="12"/>
  <c r="M450" i="12" s="1"/>
  <c r="I450" i="12"/>
  <c r="I381" i="12" s="1"/>
  <c r="K450" i="12"/>
  <c r="O450" i="12"/>
  <c r="Q450" i="12"/>
  <c r="V450" i="12"/>
  <c r="G453" i="12"/>
  <c r="I453" i="12"/>
  <c r="K453" i="12"/>
  <c r="M453" i="12"/>
  <c r="O453" i="12"/>
  <c r="Q453" i="12"/>
  <c r="V453" i="12"/>
  <c r="G456" i="12"/>
  <c r="I456" i="12"/>
  <c r="K456" i="12"/>
  <c r="M456" i="12"/>
  <c r="O456" i="12"/>
  <c r="Q456" i="12"/>
  <c r="V456" i="12"/>
  <c r="G461" i="12"/>
  <c r="M461" i="12" s="1"/>
  <c r="I461" i="12"/>
  <c r="K461" i="12"/>
  <c r="O461" i="12"/>
  <c r="Q461" i="12"/>
  <c r="V461" i="12"/>
  <c r="G464" i="12"/>
  <c r="M464" i="12" s="1"/>
  <c r="I464" i="12"/>
  <c r="K464" i="12"/>
  <c r="O464" i="12"/>
  <c r="Q464" i="12"/>
  <c r="V464" i="12"/>
  <c r="G467" i="12"/>
  <c r="M467" i="12" s="1"/>
  <c r="I467" i="12"/>
  <c r="K467" i="12"/>
  <c r="O467" i="12"/>
  <c r="Q467" i="12"/>
  <c r="V467" i="12"/>
  <c r="V495" i="12"/>
  <c r="G496" i="12"/>
  <c r="G495" i="12" s="1"/>
  <c r="I496" i="12"/>
  <c r="I495" i="12" s="1"/>
  <c r="K496" i="12"/>
  <c r="K495" i="12" s="1"/>
  <c r="O496" i="12"/>
  <c r="O495" i="12" s="1"/>
  <c r="Q496" i="12"/>
  <c r="Q495" i="12" s="1"/>
  <c r="V496" i="12"/>
  <c r="G497" i="12"/>
  <c r="I497" i="12"/>
  <c r="Q497" i="12"/>
  <c r="G498" i="12"/>
  <c r="I498" i="12"/>
  <c r="K498" i="12"/>
  <c r="K497" i="12" s="1"/>
  <c r="M498" i="12"/>
  <c r="M497" i="12" s="1"/>
  <c r="O498" i="12"/>
  <c r="O497" i="12" s="1"/>
  <c r="Q498" i="12"/>
  <c r="V498" i="12"/>
  <c r="V497" i="12" s="1"/>
  <c r="G500" i="12"/>
  <c r="I500" i="12"/>
  <c r="K500" i="12"/>
  <c r="M500" i="12"/>
  <c r="O500" i="12"/>
  <c r="Q500" i="12"/>
  <c r="V500" i="12"/>
  <c r="G501" i="12"/>
  <c r="O501" i="12"/>
  <c r="G502" i="12"/>
  <c r="M502" i="12" s="1"/>
  <c r="M501" i="12" s="1"/>
  <c r="I502" i="12"/>
  <c r="I501" i="12" s="1"/>
  <c r="K502" i="12"/>
  <c r="K501" i="12" s="1"/>
  <c r="O502" i="12"/>
  <c r="Q502" i="12"/>
  <c r="Q501" i="12" s="1"/>
  <c r="V502" i="12"/>
  <c r="V501" i="12" s="1"/>
  <c r="V503" i="12"/>
  <c r="G504" i="12"/>
  <c r="G503" i="12" s="1"/>
  <c r="I504" i="12"/>
  <c r="I503" i="12" s="1"/>
  <c r="K504" i="12"/>
  <c r="M504" i="12"/>
  <c r="O504" i="12"/>
  <c r="O503" i="12" s="1"/>
  <c r="Q504" i="12"/>
  <c r="V504" i="12"/>
  <c r="G513" i="12"/>
  <c r="M513" i="12" s="1"/>
  <c r="I513" i="12"/>
  <c r="K513" i="12"/>
  <c r="O513" i="12"/>
  <c r="Q513" i="12"/>
  <c r="V513" i="12"/>
  <c r="G514" i="12"/>
  <c r="M514" i="12" s="1"/>
  <c r="I514" i="12"/>
  <c r="K514" i="12"/>
  <c r="O514" i="12"/>
  <c r="Q514" i="12"/>
  <c r="Q503" i="12" s="1"/>
  <c r="V514" i="12"/>
  <c r="G517" i="12"/>
  <c r="I517" i="12"/>
  <c r="K517" i="12"/>
  <c r="K503" i="12" s="1"/>
  <c r="M517" i="12"/>
  <c r="O517" i="12"/>
  <c r="Q517" i="12"/>
  <c r="V517" i="12"/>
  <c r="G518" i="12"/>
  <c r="I518" i="12"/>
  <c r="K518" i="12"/>
  <c r="M518" i="12"/>
  <c r="O518" i="12"/>
  <c r="Q518" i="12"/>
  <c r="V518" i="12"/>
  <c r="G519" i="12"/>
  <c r="M519" i="12" s="1"/>
  <c r="I519" i="12"/>
  <c r="K519" i="12"/>
  <c r="O519" i="12"/>
  <c r="Q519" i="12"/>
  <c r="V519" i="12"/>
  <c r="G520" i="12"/>
  <c r="I520" i="12"/>
  <c r="K520" i="12"/>
  <c r="M520" i="12"/>
  <c r="O520" i="12"/>
  <c r="Q520" i="12"/>
  <c r="V520" i="12"/>
  <c r="G522" i="12"/>
  <c r="G521" i="12" s="1"/>
  <c r="I522" i="12"/>
  <c r="I521" i="12" s="1"/>
  <c r="K522" i="12"/>
  <c r="M522" i="12"/>
  <c r="O522" i="12"/>
  <c r="O521" i="12" s="1"/>
  <c r="Q522" i="12"/>
  <c r="V522" i="12"/>
  <c r="G524" i="12"/>
  <c r="M524" i="12" s="1"/>
  <c r="I524" i="12"/>
  <c r="K524" i="12"/>
  <c r="O524" i="12"/>
  <c r="Q524" i="12"/>
  <c r="V524" i="12"/>
  <c r="G525" i="12"/>
  <c r="M525" i="12" s="1"/>
  <c r="I525" i="12"/>
  <c r="K525" i="12"/>
  <c r="O525" i="12"/>
  <c r="Q525" i="12"/>
  <c r="Q521" i="12" s="1"/>
  <c r="V525" i="12"/>
  <c r="G528" i="12"/>
  <c r="I528" i="12"/>
  <c r="K528" i="12"/>
  <c r="K521" i="12" s="1"/>
  <c r="M528" i="12"/>
  <c r="O528" i="12"/>
  <c r="Q528" i="12"/>
  <c r="V528" i="12"/>
  <c r="G531" i="12"/>
  <c r="I531" i="12"/>
  <c r="K531" i="12"/>
  <c r="M531" i="12"/>
  <c r="O531" i="12"/>
  <c r="Q531" i="12"/>
  <c r="V531" i="12"/>
  <c r="G534" i="12"/>
  <c r="M534" i="12" s="1"/>
  <c r="I534" i="12"/>
  <c r="K534" i="12"/>
  <c r="O534" i="12"/>
  <c r="Q534" i="12"/>
  <c r="V534" i="12"/>
  <c r="G536" i="12"/>
  <c r="M536" i="12" s="1"/>
  <c r="I536" i="12"/>
  <c r="K536" i="12"/>
  <c r="O536" i="12"/>
  <c r="Q536" i="12"/>
  <c r="V536" i="12"/>
  <c r="G538" i="12"/>
  <c r="M538" i="12" s="1"/>
  <c r="I538" i="12"/>
  <c r="K538" i="12"/>
  <c r="O538" i="12"/>
  <c r="Q538" i="12"/>
  <c r="V538" i="12"/>
  <c r="V521" i="12" s="1"/>
  <c r="G541" i="12"/>
  <c r="I541" i="12"/>
  <c r="K541" i="12"/>
  <c r="M541" i="12"/>
  <c r="O541" i="12"/>
  <c r="Q541" i="12"/>
  <c r="V541" i="12"/>
  <c r="G544" i="12"/>
  <c r="M544" i="12" s="1"/>
  <c r="I544" i="12"/>
  <c r="K544" i="12"/>
  <c r="O544" i="12"/>
  <c r="Q544" i="12"/>
  <c r="V544" i="12"/>
  <c r="G547" i="12"/>
  <c r="M547" i="12" s="1"/>
  <c r="I547" i="12"/>
  <c r="K547" i="12"/>
  <c r="O547" i="12"/>
  <c r="Q547" i="12"/>
  <c r="V547" i="12"/>
  <c r="G550" i="12"/>
  <c r="I550" i="12"/>
  <c r="K550" i="12"/>
  <c r="M550" i="12"/>
  <c r="O550" i="12"/>
  <c r="Q550" i="12"/>
  <c r="V550" i="12"/>
  <c r="G553" i="12"/>
  <c r="I553" i="12"/>
  <c r="K553" i="12"/>
  <c r="M553" i="12"/>
  <c r="O553" i="12"/>
  <c r="Q553" i="12"/>
  <c r="V553" i="12"/>
  <c r="G556" i="12"/>
  <c r="M556" i="12" s="1"/>
  <c r="I556" i="12"/>
  <c r="K556" i="12"/>
  <c r="O556" i="12"/>
  <c r="Q556" i="12"/>
  <c r="V556" i="12"/>
  <c r="G558" i="12"/>
  <c r="M558" i="12" s="1"/>
  <c r="I558" i="12"/>
  <c r="K558" i="12"/>
  <c r="O558" i="12"/>
  <c r="Q558" i="12"/>
  <c r="V558" i="12"/>
  <c r="G560" i="12"/>
  <c r="M560" i="12" s="1"/>
  <c r="I560" i="12"/>
  <c r="K560" i="12"/>
  <c r="O560" i="12"/>
  <c r="Q560" i="12"/>
  <c r="V560" i="12"/>
  <c r="G562" i="12"/>
  <c r="I562" i="12"/>
  <c r="K562" i="12"/>
  <c r="M562" i="12"/>
  <c r="O562" i="12"/>
  <c r="Q562" i="12"/>
  <c r="V562" i="12"/>
  <c r="G564" i="12"/>
  <c r="M564" i="12" s="1"/>
  <c r="I564" i="12"/>
  <c r="K564" i="12"/>
  <c r="O564" i="12"/>
  <c r="Q564" i="12"/>
  <c r="V564" i="12"/>
  <c r="G566" i="12"/>
  <c r="M566" i="12" s="1"/>
  <c r="I566" i="12"/>
  <c r="K566" i="12"/>
  <c r="O566" i="12"/>
  <c r="Q566" i="12"/>
  <c r="V566" i="12"/>
  <c r="G568" i="12"/>
  <c r="I568" i="12"/>
  <c r="K568" i="12"/>
  <c r="M568" i="12"/>
  <c r="O568" i="12"/>
  <c r="Q568" i="12"/>
  <c r="V568" i="12"/>
  <c r="G570" i="12"/>
  <c r="I570" i="12"/>
  <c r="K570" i="12"/>
  <c r="M570" i="12"/>
  <c r="O570" i="12"/>
  <c r="Q570" i="12"/>
  <c r="V570" i="12"/>
  <c r="G572" i="12"/>
  <c r="M572" i="12" s="1"/>
  <c r="I572" i="12"/>
  <c r="K572" i="12"/>
  <c r="O572" i="12"/>
  <c r="Q572" i="12"/>
  <c r="V572" i="12"/>
  <c r="G574" i="12"/>
  <c r="M574" i="12" s="1"/>
  <c r="I574" i="12"/>
  <c r="K574" i="12"/>
  <c r="O574" i="12"/>
  <c r="Q574" i="12"/>
  <c r="V574" i="12"/>
  <c r="G577" i="12"/>
  <c r="M577" i="12" s="1"/>
  <c r="I577" i="12"/>
  <c r="K577" i="12"/>
  <c r="O577" i="12"/>
  <c r="Q577" i="12"/>
  <c r="V577" i="12"/>
  <c r="G579" i="12"/>
  <c r="I579" i="12"/>
  <c r="K579" i="12"/>
  <c r="M579" i="12"/>
  <c r="O579" i="12"/>
  <c r="Q579" i="12"/>
  <c r="V579" i="12"/>
  <c r="G581" i="12"/>
  <c r="M581" i="12" s="1"/>
  <c r="I581" i="12"/>
  <c r="K581" i="12"/>
  <c r="O581" i="12"/>
  <c r="Q581" i="12"/>
  <c r="V581" i="12"/>
  <c r="G583" i="12"/>
  <c r="M583" i="12" s="1"/>
  <c r="I583" i="12"/>
  <c r="K583" i="12"/>
  <c r="O583" i="12"/>
  <c r="Q583" i="12"/>
  <c r="V583" i="12"/>
  <c r="G584" i="12"/>
  <c r="I584" i="12"/>
  <c r="K584" i="12"/>
  <c r="M584" i="12"/>
  <c r="O584" i="12"/>
  <c r="Q584" i="12"/>
  <c r="V584" i="12"/>
  <c r="G585" i="12"/>
  <c r="I585" i="12"/>
  <c r="K585" i="12"/>
  <c r="M585" i="12"/>
  <c r="O585" i="12"/>
  <c r="Q585" i="12"/>
  <c r="V585" i="12"/>
  <c r="G596" i="12"/>
  <c r="M596" i="12" s="1"/>
  <c r="I596" i="12"/>
  <c r="K596" i="12"/>
  <c r="O596" i="12"/>
  <c r="Q596" i="12"/>
  <c r="V596" i="12"/>
  <c r="G597" i="12"/>
  <c r="I597" i="12"/>
  <c r="K597" i="12"/>
  <c r="M597" i="12"/>
  <c r="O597" i="12"/>
  <c r="Q597" i="12"/>
  <c r="V597" i="12"/>
  <c r="G600" i="12"/>
  <c r="M600" i="12" s="1"/>
  <c r="I600" i="12"/>
  <c r="K600" i="12"/>
  <c r="O600" i="12"/>
  <c r="Q600" i="12"/>
  <c r="V600" i="12"/>
  <c r="G603" i="12"/>
  <c r="I603" i="12"/>
  <c r="K603" i="12"/>
  <c r="M603" i="12"/>
  <c r="O603" i="12"/>
  <c r="Q603" i="12"/>
  <c r="V603" i="12"/>
  <c r="G613" i="12"/>
  <c r="M613" i="12" s="1"/>
  <c r="I613" i="12"/>
  <c r="K613" i="12"/>
  <c r="O613" i="12"/>
  <c r="Q613" i="12"/>
  <c r="V613" i="12"/>
  <c r="G614" i="12"/>
  <c r="M614" i="12" s="1"/>
  <c r="I614" i="12"/>
  <c r="K614" i="12"/>
  <c r="O614" i="12"/>
  <c r="Q614" i="12"/>
  <c r="V614" i="12"/>
  <c r="G616" i="12"/>
  <c r="I616" i="12"/>
  <c r="K616" i="12"/>
  <c r="M616" i="12"/>
  <c r="O616" i="12"/>
  <c r="Q616" i="12"/>
  <c r="V616" i="12"/>
  <c r="G618" i="12"/>
  <c r="I618" i="12"/>
  <c r="K618" i="12"/>
  <c r="M618" i="12"/>
  <c r="O618" i="12"/>
  <c r="Q618" i="12"/>
  <c r="V618" i="12"/>
  <c r="G620" i="12"/>
  <c r="M620" i="12" s="1"/>
  <c r="I620" i="12"/>
  <c r="K620" i="12"/>
  <c r="O620" i="12"/>
  <c r="Q620" i="12"/>
  <c r="V620" i="12"/>
  <c r="G621" i="12"/>
  <c r="M621" i="12" s="1"/>
  <c r="I621" i="12"/>
  <c r="K621" i="12"/>
  <c r="O621" i="12"/>
  <c r="Q621" i="12"/>
  <c r="V621" i="12"/>
  <c r="G630" i="12"/>
  <c r="M630" i="12" s="1"/>
  <c r="I630" i="12"/>
  <c r="K630" i="12"/>
  <c r="O630" i="12"/>
  <c r="Q630" i="12"/>
  <c r="V630" i="12"/>
  <c r="G633" i="12"/>
  <c r="I633" i="12"/>
  <c r="K633" i="12"/>
  <c r="M633" i="12"/>
  <c r="O633" i="12"/>
  <c r="Q633" i="12"/>
  <c r="V633" i="12"/>
  <c r="G637" i="12"/>
  <c r="M637" i="12" s="1"/>
  <c r="I637" i="12"/>
  <c r="K637" i="12"/>
  <c r="O637" i="12"/>
  <c r="Q637" i="12"/>
  <c r="V637" i="12"/>
  <c r="G641" i="12"/>
  <c r="M641" i="12" s="1"/>
  <c r="I641" i="12"/>
  <c r="K641" i="12"/>
  <c r="O641" i="12"/>
  <c r="Q641" i="12"/>
  <c r="V641" i="12"/>
  <c r="G644" i="12"/>
  <c r="I644" i="12"/>
  <c r="K644" i="12"/>
  <c r="M644" i="12"/>
  <c r="O644" i="12"/>
  <c r="Q644" i="12"/>
  <c r="V644" i="12"/>
  <c r="G648" i="12"/>
  <c r="I648" i="12"/>
  <c r="K648" i="12"/>
  <c r="M648" i="12"/>
  <c r="O648" i="12"/>
  <c r="Q648" i="12"/>
  <c r="V648" i="12"/>
  <c r="G651" i="12"/>
  <c r="M651" i="12" s="1"/>
  <c r="I651" i="12"/>
  <c r="K651" i="12"/>
  <c r="O651" i="12"/>
  <c r="Q651" i="12"/>
  <c r="V651" i="12"/>
  <c r="G655" i="12"/>
  <c r="M655" i="12" s="1"/>
  <c r="I655" i="12"/>
  <c r="K655" i="12"/>
  <c r="O655" i="12"/>
  <c r="Q655" i="12"/>
  <c r="V655" i="12"/>
  <c r="G659" i="12"/>
  <c r="M659" i="12" s="1"/>
  <c r="I659" i="12"/>
  <c r="K659" i="12"/>
  <c r="O659" i="12"/>
  <c r="Q659" i="12"/>
  <c r="V659" i="12"/>
  <c r="G660" i="12"/>
  <c r="I660" i="12"/>
  <c r="K660" i="12"/>
  <c r="M660" i="12"/>
  <c r="O660" i="12"/>
  <c r="Q660" i="12"/>
  <c r="V660" i="12"/>
  <c r="G661" i="12"/>
  <c r="M661" i="12" s="1"/>
  <c r="I661" i="12"/>
  <c r="K661" i="12"/>
  <c r="O661" i="12"/>
  <c r="Q661" i="12"/>
  <c r="V661" i="12"/>
  <c r="G662" i="12"/>
  <c r="M662" i="12" s="1"/>
  <c r="I662" i="12"/>
  <c r="K662" i="12"/>
  <c r="O662" i="12"/>
  <c r="Q662" i="12"/>
  <c r="V662" i="12"/>
  <c r="G663" i="12"/>
  <c r="I663" i="12"/>
  <c r="K663" i="12"/>
  <c r="M663" i="12"/>
  <c r="O663" i="12"/>
  <c r="Q663" i="12"/>
  <c r="V663" i="12"/>
  <c r="G664" i="12"/>
  <c r="I664" i="12"/>
  <c r="K664" i="12"/>
  <c r="M664" i="12"/>
  <c r="O664" i="12"/>
  <c r="Q664" i="12"/>
  <c r="V664" i="12"/>
  <c r="O665" i="12"/>
  <c r="G666" i="12"/>
  <c r="M666" i="12" s="1"/>
  <c r="I666" i="12"/>
  <c r="I665" i="12" s="1"/>
  <c r="K666" i="12"/>
  <c r="K665" i="12" s="1"/>
  <c r="O666" i="12"/>
  <c r="Q666" i="12"/>
  <c r="Q665" i="12" s="1"/>
  <c r="V666" i="12"/>
  <c r="V665" i="12" s="1"/>
  <c r="G667" i="12"/>
  <c r="M667" i="12" s="1"/>
  <c r="I667" i="12"/>
  <c r="K667" i="12"/>
  <c r="O667" i="12"/>
  <c r="Q667" i="12"/>
  <c r="V667" i="12"/>
  <c r="G668" i="12"/>
  <c r="M668" i="12" s="1"/>
  <c r="I668" i="12"/>
  <c r="K668" i="12"/>
  <c r="O668" i="12"/>
  <c r="Q668" i="12"/>
  <c r="V668" i="12"/>
  <c r="G669" i="12"/>
  <c r="M669" i="12" s="1"/>
  <c r="I669" i="12"/>
  <c r="K669" i="12"/>
  <c r="O669" i="12"/>
  <c r="Q669" i="12"/>
  <c r="V669" i="12"/>
  <c r="G673" i="12"/>
  <c r="M673" i="12" s="1"/>
  <c r="I673" i="12"/>
  <c r="K673" i="12"/>
  <c r="O673" i="12"/>
  <c r="Q673" i="12"/>
  <c r="V673" i="12"/>
  <c r="K674" i="12"/>
  <c r="G675" i="12"/>
  <c r="I675" i="12"/>
  <c r="K675" i="12"/>
  <c r="M675" i="12"/>
  <c r="O675" i="12"/>
  <c r="O674" i="12" s="1"/>
  <c r="Q675" i="12"/>
  <c r="Q674" i="12" s="1"/>
  <c r="V675" i="12"/>
  <c r="G680" i="12"/>
  <c r="G674" i="12" s="1"/>
  <c r="I680" i="12"/>
  <c r="K680" i="12"/>
  <c r="M680" i="12"/>
  <c r="O680" i="12"/>
  <c r="Q680" i="12"/>
  <c r="V680" i="12"/>
  <c r="G686" i="12"/>
  <c r="I686" i="12"/>
  <c r="I674" i="12" s="1"/>
  <c r="K686" i="12"/>
  <c r="M686" i="12"/>
  <c r="O686" i="12"/>
  <c r="Q686" i="12"/>
  <c r="V686" i="12"/>
  <c r="V674" i="12" s="1"/>
  <c r="G688" i="12"/>
  <c r="M688" i="12" s="1"/>
  <c r="I688" i="12"/>
  <c r="K688" i="12"/>
  <c r="O688" i="12"/>
  <c r="Q688" i="12"/>
  <c r="V688" i="12"/>
  <c r="G691" i="12"/>
  <c r="M691" i="12" s="1"/>
  <c r="I691" i="12"/>
  <c r="K691" i="12"/>
  <c r="O691" i="12"/>
  <c r="Q691" i="12"/>
  <c r="V691" i="12"/>
  <c r="G692" i="12"/>
  <c r="O692" i="12"/>
  <c r="V692" i="12"/>
  <c r="G693" i="12"/>
  <c r="M693" i="12" s="1"/>
  <c r="M692" i="12" s="1"/>
  <c r="I693" i="12"/>
  <c r="I692" i="12" s="1"/>
  <c r="K693" i="12"/>
  <c r="K692" i="12" s="1"/>
  <c r="O693" i="12"/>
  <c r="Q693" i="12"/>
  <c r="Q692" i="12" s="1"/>
  <c r="V693" i="12"/>
  <c r="G694" i="12"/>
  <c r="I694" i="12"/>
  <c r="K694" i="12"/>
  <c r="V694" i="12"/>
  <c r="G695" i="12"/>
  <c r="I695" i="12"/>
  <c r="K695" i="12"/>
  <c r="M695" i="12"/>
  <c r="M694" i="12" s="1"/>
  <c r="O695" i="12"/>
  <c r="O694" i="12" s="1"/>
  <c r="Q695" i="12"/>
  <c r="Q694" i="12" s="1"/>
  <c r="V695" i="12"/>
  <c r="G696" i="12"/>
  <c r="O696" i="12"/>
  <c r="G697" i="12"/>
  <c r="I697" i="12"/>
  <c r="I696" i="12" s="1"/>
  <c r="K697" i="12"/>
  <c r="M697" i="12"/>
  <c r="O697" i="12"/>
  <c r="Q697" i="12"/>
  <c r="Q696" i="12" s="1"/>
  <c r="V697" i="12"/>
  <c r="V696" i="12" s="1"/>
  <c r="G725" i="12"/>
  <c r="M725" i="12" s="1"/>
  <c r="I725" i="12"/>
  <c r="K725" i="12"/>
  <c r="K696" i="12" s="1"/>
  <c r="O725" i="12"/>
  <c r="Q725" i="12"/>
  <c r="V725" i="12"/>
  <c r="G727" i="12"/>
  <c r="M727" i="12" s="1"/>
  <c r="I727" i="12"/>
  <c r="K727" i="12"/>
  <c r="O727" i="12"/>
  <c r="Q727" i="12"/>
  <c r="V727" i="12"/>
  <c r="G728" i="12"/>
  <c r="G729" i="12"/>
  <c r="M729" i="12" s="1"/>
  <c r="M728" i="12" s="1"/>
  <c r="I729" i="12"/>
  <c r="I728" i="12" s="1"/>
  <c r="K729" i="12"/>
  <c r="K728" i="12" s="1"/>
  <c r="O729" i="12"/>
  <c r="Q729" i="12"/>
  <c r="Q728" i="12" s="1"/>
  <c r="V729" i="12"/>
  <c r="G745" i="12"/>
  <c r="I745" i="12"/>
  <c r="K745" i="12"/>
  <c r="M745" i="12"/>
  <c r="O745" i="12"/>
  <c r="Q745" i="12"/>
  <c r="V745" i="12"/>
  <c r="V728" i="12" s="1"/>
  <c r="G747" i="12"/>
  <c r="I747" i="12"/>
  <c r="K747" i="12"/>
  <c r="M747" i="12"/>
  <c r="O747" i="12"/>
  <c r="O728" i="12" s="1"/>
  <c r="Q747" i="12"/>
  <c r="V747" i="12"/>
  <c r="G787" i="12"/>
  <c r="I787" i="12"/>
  <c r="I786" i="12" s="1"/>
  <c r="K787" i="12"/>
  <c r="M787" i="12"/>
  <c r="O787" i="12"/>
  <c r="Q787" i="12"/>
  <c r="Q786" i="12" s="1"/>
  <c r="V787" i="12"/>
  <c r="V786" i="12" s="1"/>
  <c r="G790" i="12"/>
  <c r="M790" i="12" s="1"/>
  <c r="I790" i="12"/>
  <c r="K790" i="12"/>
  <c r="K786" i="12" s="1"/>
  <c r="O790" i="12"/>
  <c r="Q790" i="12"/>
  <c r="V790" i="12"/>
  <c r="G796" i="12"/>
  <c r="M796" i="12" s="1"/>
  <c r="I796" i="12"/>
  <c r="K796" i="12"/>
  <c r="O796" i="12"/>
  <c r="Q796" i="12"/>
  <c r="V796" i="12"/>
  <c r="G798" i="12"/>
  <c r="M798" i="12" s="1"/>
  <c r="I798" i="12"/>
  <c r="K798" i="12"/>
  <c r="O798" i="12"/>
  <c r="Q798" i="12"/>
  <c r="V798" i="12"/>
  <c r="G801" i="12"/>
  <c r="M801" i="12" s="1"/>
  <c r="I801" i="12"/>
  <c r="K801" i="12"/>
  <c r="O801" i="12"/>
  <c r="Q801" i="12"/>
  <c r="V801" i="12"/>
  <c r="G802" i="12"/>
  <c r="I802" i="12"/>
  <c r="K802" i="12"/>
  <c r="M802" i="12"/>
  <c r="O802" i="12"/>
  <c r="Q802" i="12"/>
  <c r="V802" i="12"/>
  <c r="G803" i="12"/>
  <c r="I803" i="12"/>
  <c r="K803" i="12"/>
  <c r="M803" i="12"/>
  <c r="O803" i="12"/>
  <c r="Q803" i="12"/>
  <c r="V803" i="12"/>
  <c r="G804" i="12"/>
  <c r="I804" i="12"/>
  <c r="K804" i="12"/>
  <c r="M804" i="12"/>
  <c r="O804" i="12"/>
  <c r="O786" i="12" s="1"/>
  <c r="Q804" i="12"/>
  <c r="V804" i="12"/>
  <c r="G806" i="12"/>
  <c r="I806" i="12"/>
  <c r="K806" i="12"/>
  <c r="M806" i="12"/>
  <c r="O806" i="12"/>
  <c r="Q806" i="12"/>
  <c r="V806" i="12"/>
  <c r="G807" i="12"/>
  <c r="M807" i="12" s="1"/>
  <c r="I807" i="12"/>
  <c r="K807" i="12"/>
  <c r="O807" i="12"/>
  <c r="Q807" i="12"/>
  <c r="V807" i="12"/>
  <c r="G808" i="12"/>
  <c r="M808" i="12" s="1"/>
  <c r="I808" i="12"/>
  <c r="K808" i="12"/>
  <c r="O808" i="12"/>
  <c r="Q808" i="12"/>
  <c r="V808" i="12"/>
  <c r="G809" i="12"/>
  <c r="G810" i="12"/>
  <c r="M810" i="12" s="1"/>
  <c r="M809" i="12" s="1"/>
  <c r="I810" i="12"/>
  <c r="I809" i="12" s="1"/>
  <c r="K810" i="12"/>
  <c r="K809" i="12" s="1"/>
  <c r="O810" i="12"/>
  <c r="Q810" i="12"/>
  <c r="Q809" i="12" s="1"/>
  <c r="V810" i="12"/>
  <c r="G814" i="12"/>
  <c r="I814" i="12"/>
  <c r="K814" i="12"/>
  <c r="M814" i="12"/>
  <c r="O814" i="12"/>
  <c r="Q814" i="12"/>
  <c r="V814" i="12"/>
  <c r="V809" i="12" s="1"/>
  <c r="G816" i="12"/>
  <c r="I816" i="12"/>
  <c r="K816" i="12"/>
  <c r="M816" i="12"/>
  <c r="O816" i="12"/>
  <c r="O809" i="12" s="1"/>
  <c r="Q816" i="12"/>
  <c r="V816" i="12"/>
  <c r="AF819" i="12"/>
  <c r="I20" i="1"/>
  <c r="I19" i="1"/>
  <c r="I18" i="1"/>
  <c r="I17" i="1"/>
  <c r="I16" i="1"/>
  <c r="F42" i="1"/>
  <c r="G42" i="1"/>
  <c r="G25" i="1" s="1"/>
  <c r="A25" i="1" s="1"/>
  <c r="H41" i="1"/>
  <c r="I41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I68" i="1" l="1"/>
  <c r="J58" i="1" s="1"/>
  <c r="G26" i="1"/>
  <c r="A26" i="1"/>
  <c r="G28" i="1"/>
  <c r="G23" i="1"/>
  <c r="M161" i="12"/>
  <c r="M665" i="12"/>
  <c r="M503" i="12"/>
  <c r="M521" i="12"/>
  <c r="M696" i="12"/>
  <c r="M786" i="12"/>
  <c r="M8" i="12"/>
  <c r="M674" i="12"/>
  <c r="M391" i="12"/>
  <c r="M381" i="12" s="1"/>
  <c r="M291" i="12"/>
  <c r="M290" i="12" s="1"/>
  <c r="G786" i="12"/>
  <c r="G665" i="12"/>
  <c r="M496" i="12"/>
  <c r="M495" i="12" s="1"/>
  <c r="M176" i="12"/>
  <c r="I21" i="1"/>
  <c r="I39" i="1"/>
  <c r="I42" i="1" s="1"/>
  <c r="J55" i="1" l="1"/>
  <c r="J53" i="1"/>
  <c r="J54" i="1"/>
  <c r="J67" i="1"/>
  <c r="J52" i="1"/>
  <c r="J51" i="1"/>
  <c r="J49" i="1"/>
  <c r="J61" i="1"/>
  <c r="J63" i="1"/>
  <c r="J62" i="1"/>
  <c r="J59" i="1"/>
  <c r="J64" i="1"/>
  <c r="J60" i="1"/>
  <c r="J56" i="1"/>
  <c r="J65" i="1"/>
  <c r="J66" i="1"/>
  <c r="J50" i="1"/>
  <c r="J57" i="1"/>
  <c r="A23" i="1"/>
  <c r="J40" i="1"/>
  <c r="J39" i="1"/>
  <c r="J42" i="1" s="1"/>
  <c r="J41" i="1"/>
  <c r="J68" i="1" l="1"/>
  <c r="A24" i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5704F309-4EB4-4469-B442-7C9D0E00F84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04BE53A-8A77-4076-A8B5-367B4804BF7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<sst xmlns="http://schemas.openxmlformats.org/spreadsheetml/2006/main" count="2616" uniqueCount="631">
  <si>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</si>
  <si>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</si>
  <si>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</si>
  <si>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</si>
  <si>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</si>
  <si>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</si>
  <si>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</si>
  <si>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</si>
  <si>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</si>
  <si>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</si>
  <si>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</si>
  <si>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</si>
  <si>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</si>
  <si>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</si>
  <si>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</si>
  <si>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</si>
  <si>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</si>
  <si>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</si>
  <si>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</si>
  <si>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</si>
  <si>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</si>
  <si>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</si>
  <si>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</si>
  <si>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</si>
  <si>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</si>
  <si>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</si>
  <si>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</si>
  <si>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</si>
  <si>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</si>
  <si>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</si>
  <si>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</si>
  <si>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</si>
  <si>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</si>
  <si>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</si>
  <si>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</si>
  <si>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</si>
  <si>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</si>
  <si>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</si>
  <si>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</si>
  <si>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</si>
  <si>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</si>
  <si>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2023126</t>
  </si>
  <si>
    <t>Nový Bor</t>
  </si>
  <si>
    <t>01</t>
  </si>
  <si>
    <t>Oprava rozvodů ZTI</t>
  </si>
  <si>
    <t>Objekt:</t>
  </si>
  <si>
    <t>Rozpočet:</t>
  </si>
  <si>
    <t>DPS Nový Bor, B. Egermanna 950, Nový Bor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</si>
  <si>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</si>
  <si>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</si>
  <si>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</si>
  <si>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</si>
  <si>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</si>
  <si>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</si>
  <si>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</si>
  <si>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342</t>
  </si>
  <si>
    <t>Stěny a příčky montované lehké</t>
  </si>
  <si>
    <t>4</t>
  </si>
  <si>
    <t>Vodorovné konstrukce</t>
  </si>
  <si>
    <t>61</t>
  </si>
  <si>
    <t>Úpravy povrchů vnitřní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</si>
  <si>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</si>
  <si>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</si>
  <si>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</si>
  <si>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</si>
  <si>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</si>
  <si>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</si>
  <si>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</si>
  <si>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</si>
  <si>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</si>
  <si>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</si>
  <si>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</si>
  <si>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</si>
  <si>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</si>
  <si>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</si>
  <si>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724</t>
  </si>
  <si>
    <t>Strojní vybavení</t>
  </si>
  <si>
    <t>725</t>
  </si>
  <si>
    <t>Zařizovací předměty</t>
  </si>
  <si>
    <t>764</t>
  </si>
  <si>
    <t>Konstrukce klempířské</t>
  </si>
  <si>
    <t>776</t>
  </si>
  <si>
    <t>Podlahy povlakové</t>
  </si>
  <si>
    <t>781</t>
  </si>
  <si>
    <t>Obklady keramické</t>
  </si>
  <si>
    <t>784</t>
  </si>
  <si>
    <t>Malby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</si>
  <si>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</si>
  <si>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</si>
  <si>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</si>
  <si>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</si>
  <si>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</si>
  <si>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</si>
  <si>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</si>
  <si>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</si>
  <si>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</si>
  <si>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</si>
  <si>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</si>
  <si>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</si>
  <si>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</si>
  <si>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</si>
  <si>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</si>
  <si>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</si>
  <si>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</si>
  <si>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</si>
  <si>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</si>
  <si>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</si>
  <si>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</si>
  <si>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</si>
  <si>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</si>
  <si>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</si>
  <si>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</si>
  <si>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</si>
  <si>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</si>
  <si>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</si>
  <si>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</si>
  <si>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</si>
  <si>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</si>
  <si>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</si>
  <si>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</si>
  <si>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310237241R00</t>
  </si>
  <si>
    <t>Zazdívka otvorů pl. 0,25 m2 cihlami, tl. zdi 30 cm</t>
  </si>
  <si>
    <t>kus</t>
  </si>
  <si>
    <t>RTS 23/ II</t>
  </si>
  <si>
    <t>Práce</t>
  </si>
  <si>
    <t>Běžná</t>
  </si>
  <si>
    <t>POL1_</t>
  </si>
  <si>
    <t xml:space="preserve">I.NP : </t>
  </si>
  <si>
    <t>VV</t>
  </si>
  <si>
    <t>300x300 mm : 1</t>
  </si>
  <si>
    <t>310271430R00</t>
  </si>
  <si>
    <t>Zazdívka otvorů do 0,25 m2, pórobet.tvár., tl.30cm</t>
  </si>
  <si>
    <t>POP</t>
  </si>
  <si>
    <t>V položce jsou zakalkulovány náklady na pomocné pracovní lešení o výšce podlahy do 1900 mm a pro zatížení 1,5 kPa.</t>
  </si>
  <si>
    <t xml:space="preserve">I.PP : </t>
  </si>
  <si>
    <t>300x300 mm : 6</t>
  </si>
  <si>
    <t>500x300 mm : 1</t>
  </si>
  <si>
    <t>300x300 mm : 4</t>
  </si>
  <si>
    <t>317168111R00</t>
  </si>
  <si>
    <t>Překlad POROTHERM plochý 115 x 71 x 1000 mm</t>
  </si>
  <si>
    <t>Včetně dodávky překladů.</t>
  </si>
  <si>
    <t>m.č.106 : 1</t>
  </si>
  <si>
    <t>m.č.115 : 1</t>
  </si>
  <si>
    <t>m.č.128 : 1</t>
  </si>
  <si>
    <t>317168121R00</t>
  </si>
  <si>
    <t>Překlad POROTHERM plochý 145 x 71 x 1000 mm</t>
  </si>
  <si>
    <t xml:space="preserve">II.NP : </t>
  </si>
  <si>
    <t>m.č.206 : 1</t>
  </si>
  <si>
    <t>m.č.233 : 1</t>
  </si>
  <si>
    <t>m.č.201 : 1*6</t>
  </si>
  <si>
    <t>m.č.213 : 1</t>
  </si>
  <si>
    <t>m.č.221 : 1</t>
  </si>
  <si>
    <t>Mezisoučet</t>
  </si>
  <si>
    <t xml:space="preserve">III.NP : </t>
  </si>
  <si>
    <t>m.č.305 : 1</t>
  </si>
  <si>
    <t>m.č.310 : 1</t>
  </si>
  <si>
    <t>m.č.301 : 1*6</t>
  </si>
  <si>
    <t>m.č.315 : 1</t>
  </si>
  <si>
    <t xml:space="preserve">IV.NP : </t>
  </si>
  <si>
    <t>m.č.406 : 1</t>
  </si>
  <si>
    <t>m.č.410 : 1</t>
  </si>
  <si>
    <t>m.č.401 : 1*2</t>
  </si>
  <si>
    <t>m.č.424 : 1</t>
  </si>
  <si>
    <t>m.č.417 : 1</t>
  </si>
  <si>
    <t>340237212R00</t>
  </si>
  <si>
    <t>Zazdívka otvorů pl.0,25m2,cihlami tl.zdi nad 10 cm</t>
  </si>
  <si>
    <t>300x300 mm : 7</t>
  </si>
  <si>
    <t>300x300 mm : 2</t>
  </si>
  <si>
    <t>340239211R00</t>
  </si>
  <si>
    <t>Zazdívka otvorů pl.4 m2,cihlami tl.zdi do 10 cm</t>
  </si>
  <si>
    <t>m2</t>
  </si>
  <si>
    <t>m.č.106 : 0,9*3,585</t>
  </si>
  <si>
    <t>m.č.115 : 0,9*3,585</t>
  </si>
  <si>
    <t>m.č.128 : 0,9*3,585</t>
  </si>
  <si>
    <t>m.č.140 : 0,9*3,585</t>
  </si>
  <si>
    <t>m.č.146 : 0,9*3,585</t>
  </si>
  <si>
    <t>340239212R00</t>
  </si>
  <si>
    <t>Zazdívka otvorů pl.4 m2,cihlami tl.zdi nad 10 cm</t>
  </si>
  <si>
    <t>m.č.111 : 0,7*3,585</t>
  </si>
  <si>
    <t>m.č.206 : 0,9*2,778</t>
  </si>
  <si>
    <t>m.č.233 : 0,9*2,778</t>
  </si>
  <si>
    <t>m.č.201 : 0,9*2,778*6</t>
  </si>
  <si>
    <t>m.č.213 : 0,6*2,778</t>
  </si>
  <si>
    <t>m.č.221 : 0,6*2,778</t>
  </si>
  <si>
    <t>m.č.305 : 0,9*2,778</t>
  </si>
  <si>
    <t>m.č.310 : 0,6*2,778</t>
  </si>
  <si>
    <t>m.č.301 : 0,9*2,778*6</t>
  </si>
  <si>
    <t>m.č.315 : 0,9*2,778</t>
  </si>
  <si>
    <t>m.č.406 : 1,15*2,785</t>
  </si>
  <si>
    <t>m.č.406 : 0,9*2,785</t>
  </si>
  <si>
    <t>m.č.410 : 0,9*2,785</t>
  </si>
  <si>
    <t>m.č.401 : 0,9*2,785*2</t>
  </si>
  <si>
    <t>m.č.424 : 0,9*2,785</t>
  </si>
  <si>
    <t>m.č.417 : 0,9*2,785</t>
  </si>
  <si>
    <t>342263420R00</t>
  </si>
  <si>
    <t>Osazení revizních dvířek do příček, do 0,50 m2</t>
  </si>
  <si>
    <t>Včetně vytvoření otvoru a osazení rámu s dvířky a prošroubování.</t>
  </si>
  <si>
    <t>342266111RW8</t>
  </si>
  <si>
    <t>Obklad stěn sádrokartonem na ocelovou konstrukci desky protipožární tl. 15 mm, bez izolace</t>
  </si>
  <si>
    <t>m.č.103 : 0,9*3,585</t>
  </si>
  <si>
    <t>28349016R</t>
  </si>
  <si>
    <t>Dvířka revizní plná rozměr 600 x 600 mm</t>
  </si>
  <si>
    <t>SPCM</t>
  </si>
  <si>
    <t>Indiv</t>
  </si>
  <si>
    <t>Specifikace</t>
  </si>
  <si>
    <t>POL3_</t>
  </si>
  <si>
    <t>411388531R00</t>
  </si>
  <si>
    <t>Zabetonování otvorů o ploše do 1 m2 ve stropech</t>
  </si>
  <si>
    <t>m3</t>
  </si>
  <si>
    <t xml:space="preserve">II.NP - III.NP : </t>
  </si>
  <si>
    <t>hydrant : 2*0,1*0,1*0,15</t>
  </si>
  <si>
    <t xml:space="preserve">III.NP - IV.NP : </t>
  </si>
  <si>
    <t xml:space="preserve">IV.NP - půda : </t>
  </si>
  <si>
    <t>kanalizace : (10+2)*-0,12*0,12*0,15</t>
  </si>
  <si>
    <t xml:space="preserve">I.PP - I.NP : </t>
  </si>
  <si>
    <t>hydrant : 2*0,1*0,1*0,2</t>
  </si>
  <si>
    <t xml:space="preserve">I.NP - II.NP : </t>
  </si>
  <si>
    <t>hydrant : 2*0,1*0,1*0,25</t>
  </si>
  <si>
    <t>800x300 mm : 10*0,8*0,3*0,15</t>
  </si>
  <si>
    <t>800x300 mm : 8*0,8*0,3*0,2</t>
  </si>
  <si>
    <t>800x300 mm : 12*0,8*0,3*0,25</t>
  </si>
  <si>
    <t>612401391RT2</t>
  </si>
  <si>
    <t>Omítka malých ploch vnitřních stěn do 1 m2 vápennou štukovou omítkou</t>
  </si>
  <si>
    <t>300x300 mm : 1*2</t>
  </si>
  <si>
    <t>300x300 mm : 7*2</t>
  </si>
  <si>
    <t>300x300 mm : 2*2</t>
  </si>
  <si>
    <t>300x300 mm : 6*2</t>
  </si>
  <si>
    <t>500x300 mm : 1*2</t>
  </si>
  <si>
    <t>300x300 mm : 4*2</t>
  </si>
  <si>
    <t>612421626R00</t>
  </si>
  <si>
    <t>Omítka vnitřní zdiva, MVC, hladká</t>
  </si>
  <si>
    <t>612471413R00</t>
  </si>
  <si>
    <t>Úprava vnitřních stěn aktivovaným štukem s přísad.</t>
  </si>
  <si>
    <t>m.č.106 : 0,9*3,585*1,2</t>
  </si>
  <si>
    <t>m.č.115 : 0,9*(3,585-1,5)</t>
  </si>
  <si>
    <t>m.č.128 : 0,9*3,585*1,2</t>
  </si>
  <si>
    <t>m.č.140 : 0,9*(3,585-2)</t>
  </si>
  <si>
    <t>m.č.146 : 0,9*3,585*1,2</t>
  </si>
  <si>
    <t>m.č.111 : 0,7*3,585*1,2</t>
  </si>
  <si>
    <t>m.č.206 : 0,9*(2,778-1,5)</t>
  </si>
  <si>
    <t>m.č.233 : 0,9*(2,778-1,5)</t>
  </si>
  <si>
    <t>m.č.201 : 0,9*2,778*6*1,2</t>
  </si>
  <si>
    <t>m.č.213 : 0,6*(2,778-1,5)</t>
  </si>
  <si>
    <t>m.č.221 : 0,6*(2,778-1,5)</t>
  </si>
  <si>
    <t>m.č.305 : 0,9*(2,778-1,5)</t>
  </si>
  <si>
    <t>m.č.310 : 0,6*(2,778-1,5)</t>
  </si>
  <si>
    <t>m.č.301 : 0,9*2,778*6*1,2</t>
  </si>
  <si>
    <t>m.č.315 : 0,9*2,778*1,2</t>
  </si>
  <si>
    <t>m.č.406 : 1,15*(2,785-1,5)</t>
  </si>
  <si>
    <t>m.č.406 : 0,9*(2,785-1,5)</t>
  </si>
  <si>
    <t>m.č.410 : 0,9*(2,785-1,5)</t>
  </si>
  <si>
    <t>m.č.401 : 0,9*2,785*2*1,2</t>
  </si>
  <si>
    <t>m.č.424 : 0,9*(2,785-1,5)</t>
  </si>
  <si>
    <t>m.č.417 : 0,9*(2,785-1,5)</t>
  </si>
  <si>
    <t>612481211RT2</t>
  </si>
  <si>
    <t>Montáž výztužné sítě(perlinky)do stěrky-vnit.stěny včetně výztužné sítě a stěrkového tmelu</t>
  </si>
  <si>
    <t>952901111R00</t>
  </si>
  <si>
    <t>Vyčištění budov o výšce podlaží do 4 m</t>
  </si>
  <si>
    <t>Položka je určena pro vyčištění budov bytové nebo občanské výstavby -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t>
  </si>
  <si>
    <t xml:space="preserve">10 m2 na šachtu : </t>
  </si>
  <si>
    <t>m.č.106 : 1*10</t>
  </si>
  <si>
    <t>m.č.115 : 1*10</t>
  </si>
  <si>
    <t>m.č.128 : 1*10</t>
  </si>
  <si>
    <t>m.č.140 : 1*10</t>
  </si>
  <si>
    <t>m.č.146 : 1*10</t>
  </si>
  <si>
    <t>m.č.111 : 1*10</t>
  </si>
  <si>
    <t>m.č.206 : 1*10</t>
  </si>
  <si>
    <t>m.č.233 : 1*10</t>
  </si>
  <si>
    <t>m.č.201 : 1*10*6</t>
  </si>
  <si>
    <t>m.č.213 : 1*10</t>
  </si>
  <si>
    <t>m.č.221 : 1*10</t>
  </si>
  <si>
    <t>m.č.305 : 1*10</t>
  </si>
  <si>
    <t>m.č.310 : 1*10</t>
  </si>
  <si>
    <t>m.č.301 : 1*10*6</t>
  </si>
  <si>
    <t>m.č.315 : 1*10</t>
  </si>
  <si>
    <t>m.č.406 : 1*10</t>
  </si>
  <si>
    <t>m.č.410 : 1*10</t>
  </si>
  <si>
    <t>m.č.401 : 1*10*2</t>
  </si>
  <si>
    <t>m.č.424 : 1*10</t>
  </si>
  <si>
    <t>m.č.417 : 1*10</t>
  </si>
  <si>
    <t>I.PP : 50</t>
  </si>
  <si>
    <t>95.02</t>
  </si>
  <si>
    <t>Prachotěsné utěsnění stávajících dveřních otvorů po dobu výstavby</t>
  </si>
  <si>
    <t xml:space="preserve">ks    </t>
  </si>
  <si>
    <t>Vlastní</t>
  </si>
  <si>
    <t>I.PP : 10</t>
  </si>
  <si>
    <t>I.NP : 10</t>
  </si>
  <si>
    <t>II.NP : 10</t>
  </si>
  <si>
    <t>III.NP : 10</t>
  </si>
  <si>
    <t>IV.NP : 10</t>
  </si>
  <si>
    <t>95.03</t>
  </si>
  <si>
    <t>Dodávka a montáž - zhotovení předstěny - prachotěsná uzávěra - chodby a pod</t>
  </si>
  <si>
    <t>soubor</t>
  </si>
  <si>
    <t>95.04</t>
  </si>
  <si>
    <t>Ochrana stávajících podlah proti poškození - montáž, demontáž, likvidace</t>
  </si>
  <si>
    <t xml:space="preserve">m2    </t>
  </si>
  <si>
    <t>95.05</t>
  </si>
  <si>
    <t>Ostatní stavební a přípomocné práce vč. materiálu</t>
  </si>
  <si>
    <t xml:space="preserve">hod   </t>
  </si>
  <si>
    <t>čerpaní po odsouhlasení TDS</t>
  </si>
  <si>
    <t>962036112R00</t>
  </si>
  <si>
    <t>Demontáž SDK příčky, 1x kov.kce., 1x opláštěné 12,5 mm</t>
  </si>
  <si>
    <t>971033431R00</t>
  </si>
  <si>
    <t>Vybourání otv. zeď cihel. pl.0,25 m2, tl.15cm, MVC</t>
  </si>
  <si>
    <t>Včetně pomocného lešení o výšce podlahy do 1900 mm a pro zatížení do 1,5 kPa  (150 kg/m2).</t>
  </si>
  <si>
    <t>971033441R00</t>
  </si>
  <si>
    <t>Vybourání otv. zeď cihel. pl.0,25 m2, tl.30cm, MVC</t>
  </si>
  <si>
    <t>971033621R00</t>
  </si>
  <si>
    <t>Vybourání otv. zeď cihel. pl.4 m2, tl.10 cm, MVC</t>
  </si>
  <si>
    <t>971033631R00</t>
  </si>
  <si>
    <t>Vybourání otv. zeď cihel. pl.4 m2, tl.15 cm, MVC</t>
  </si>
  <si>
    <t>971042441R00</t>
  </si>
  <si>
    <t>Vybourání otvorů zdi betonové pl. 0,25 m2, do tl.30cm</t>
  </si>
  <si>
    <t>972054121R00</t>
  </si>
  <si>
    <t>Vybourání otv. stropy ŽB pl. 0,0225 m2, tl. 15 cm</t>
  </si>
  <si>
    <t>hydrant : 2</t>
  </si>
  <si>
    <t>kanalizace : 10+2</t>
  </si>
  <si>
    <t>972054131R00</t>
  </si>
  <si>
    <t>Vybourání otv. stropy ŽB pl. 0,0225 m2, tl. 20 cm</t>
  </si>
  <si>
    <t>972054141R00</t>
  </si>
  <si>
    <t>Vybourání otv. stropy ŽB pl. 0,0225 m2, tl. 25 cm</t>
  </si>
  <si>
    <t>972054321R00</t>
  </si>
  <si>
    <t>Vybourání otv. stropy ŽB pl. 0,25 m2, tl. 15 cm</t>
  </si>
  <si>
    <t>800x300 mm : 10</t>
  </si>
  <si>
    <t>972054331R00</t>
  </si>
  <si>
    <t>Vybourání otv. stropy ŽB pl. 0,25 m2, tl. 20 cm</t>
  </si>
  <si>
    <t>800x300 mm : 8</t>
  </si>
  <si>
    <t>972054341R00</t>
  </si>
  <si>
    <t>Vybourání otv. stropy ŽB pl. 0,25 m2, tl. 25 cm</t>
  </si>
  <si>
    <t>800x300 mm : 12</t>
  </si>
  <si>
    <t>978059521R00</t>
  </si>
  <si>
    <t>Odsekání vnitřních obkladů stěn do 2 m2</t>
  </si>
  <si>
    <t>m.č.115 : 0,9*1,5</t>
  </si>
  <si>
    <t>m.č.140 : 0,9*1,5</t>
  </si>
  <si>
    <t>m.č.206 : 0,9*1,5</t>
  </si>
  <si>
    <t>m.č.233 : 0,9*1,5</t>
  </si>
  <si>
    <t>m.č.213 : 0,6*1,5</t>
  </si>
  <si>
    <t>m.č.221 : 0,6*1,5</t>
  </si>
  <si>
    <t>m.č.305 : 0,9*1,5</t>
  </si>
  <si>
    <t>m.č.310 : 0,6*1,5</t>
  </si>
  <si>
    <t>m.č.406 : 1,15*1,5</t>
  </si>
  <si>
    <t>m.č.406 : 0,9*1,5</t>
  </si>
  <si>
    <t>m.č.410 : 0,9*1,5</t>
  </si>
  <si>
    <t>m.č.424 : 0,9*1,5</t>
  </si>
  <si>
    <t>m.č.417 : 0,9*1,5</t>
  </si>
  <si>
    <t>999281148R00</t>
  </si>
  <si>
    <t>Přesun hmot pro opravy a údržbu do v. 12 m,nošením</t>
  </si>
  <si>
    <t>t</t>
  </si>
  <si>
    <t>Přesun hmot</t>
  </si>
  <si>
    <t>POL7_</t>
  </si>
  <si>
    <t>712348102RT3</t>
  </si>
  <si>
    <t>Povlaková krytina střech do 10°, komínek odvětrání střechy s manžetou z asfaltového pásu DN 110 mm</t>
  </si>
  <si>
    <t>Osazení a ukotvení komínku, přitavení těsnicí manžety.</t>
  </si>
  <si>
    <t>998712103R00</t>
  </si>
  <si>
    <t>Přesun hmot pro povlakové krytiny, výšky do 24 m</t>
  </si>
  <si>
    <t>713.01</t>
  </si>
  <si>
    <t>Rozkrytí a zpětná úprava izolace na půdě - pro a po montáži odvětrání kanalizace</t>
  </si>
  <si>
    <t>721171219R00</t>
  </si>
  <si>
    <t>Trubka pro připojení WC, HL202G, D 110 mm</t>
  </si>
  <si>
    <t xml:space="preserve">WC : </t>
  </si>
  <si>
    <t>I.NP : 2</t>
  </si>
  <si>
    <t>II.NP : 13</t>
  </si>
  <si>
    <t>III.NP : 9</t>
  </si>
  <si>
    <t>iV.NP : 9</t>
  </si>
  <si>
    <t xml:space="preserve">výlevka : </t>
  </si>
  <si>
    <t>IV.NP : 1</t>
  </si>
  <si>
    <t>721171808R00</t>
  </si>
  <si>
    <t>Demontáž potrubí z PVC do D 114 mm</t>
  </si>
  <si>
    <t>m</t>
  </si>
  <si>
    <t>721176115R00</t>
  </si>
  <si>
    <t>Potrubí HT odpadní svislé, D 110 x 2,7 mm vč, odbočky</t>
  </si>
  <si>
    <t>Potrubí včetně tvarovek, objímek a vložek pro tlumení hluku. Bez zednických výpomocí.</t>
  </si>
  <si>
    <t>Včetně zřízení a demontáže pomocného lešení.</t>
  </si>
  <si>
    <t>721177125R00</t>
  </si>
  <si>
    <t>Čisticí kus, odpadní svislé, D 110 mm</t>
  </si>
  <si>
    <t>721.01</t>
  </si>
  <si>
    <t>Napojení na stávají rozvod kanalizace</t>
  </si>
  <si>
    <t>721.02</t>
  </si>
  <si>
    <t>Ostatní materiál závěsy, konzole a pod.</t>
  </si>
  <si>
    <t>998721103R00</t>
  </si>
  <si>
    <t>Přesun hmot pro vnitřní kanalizaci, výšky do 24 m</t>
  </si>
  <si>
    <t>722130802R00</t>
  </si>
  <si>
    <t>Demontáž potrubí ocelových závitových, DN 40 mm</t>
  </si>
  <si>
    <t>20+60</t>
  </si>
  <si>
    <t>722130803R00</t>
  </si>
  <si>
    <t>Demontáž potrubí ocelových závitových, DN 50 mm</t>
  </si>
  <si>
    <t>722132116R00</t>
  </si>
  <si>
    <t>Potrubí ocelové vně i uvnitř pozinkované 35 x 1,5 mm</t>
  </si>
  <si>
    <t>trubka ocelová uhlíková 1.0034E; spoj lisovaný; d = 35,0 mm; s = 1,50 mm; uvnitř i vně pozinkovaná</t>
  </si>
  <si>
    <t>Včetně pomocného lešení o výšce podlahy do 1900 mm a pro zatížení do 1,5 kPa.</t>
  </si>
  <si>
    <t>722132117R00</t>
  </si>
  <si>
    <t>Potrubí ocelové vně i uvnitř pozinkované 42 x 1,5 mm</t>
  </si>
  <si>
    <t>trubka ocelová uhlíková 1.0034E; spoj lisovaný; d = 42,0 mm; s = 1,50 mm; uvnitř i vně pozinkovaná</t>
  </si>
  <si>
    <t>722132118R00</t>
  </si>
  <si>
    <t>Potrubí ocelové vně i uvnitř pozinkované 54 x 1,5 mm</t>
  </si>
  <si>
    <t>722170801R00</t>
  </si>
  <si>
    <t>Demontáž rozvodů vody z plastů do D 32 mm</t>
  </si>
  <si>
    <t>do DN 32 : (170+320+200)</t>
  </si>
  <si>
    <t>722170804R00</t>
  </si>
  <si>
    <t>Demontáž rozvodů vody z plastů do D 63 mm</t>
  </si>
  <si>
    <t>Do DN 63 : (20+30+40)</t>
  </si>
  <si>
    <t>722172742R00</t>
  </si>
  <si>
    <t>Potrubí plastové PP-RCT EVO, bez zednických výpomocí, D 20 x 2,3 mm</t>
  </si>
  <si>
    <t>Potrubí včetně tvarovek bez zednických výpomocí.</t>
  </si>
  <si>
    <t>722172743R00</t>
  </si>
  <si>
    <t>Potrubí plastové PP-RCT EVO, bez zednických výpomocí, D 25 x 2,8 mm</t>
  </si>
  <si>
    <t>722172744R00</t>
  </si>
  <si>
    <t>Potrubí plastové PP-RCT EVO, bez zednických výpomocí, D 32 x 3,6 mm</t>
  </si>
  <si>
    <t>722172745R00</t>
  </si>
  <si>
    <t>Potrubí plastové PP-RCT EVO, bez zednických výpomocí, D 40 x 4,5 mm</t>
  </si>
  <si>
    <t>722172746R00</t>
  </si>
  <si>
    <t>Potrubí plastové PP-RCT EVO, bez zednických výpomocí, D 50 x 5,6 mm</t>
  </si>
  <si>
    <t>722172747R00</t>
  </si>
  <si>
    <t>Potrubí plastové PP-RCT EVO, bez zednických výpomocí, D 63 x 7,1 mm</t>
  </si>
  <si>
    <t>722181213RU2</t>
  </si>
  <si>
    <t>Izolace návleková tl. stěny 13 mm vnitřní průměr 35 mm</t>
  </si>
  <si>
    <t>V položce je kalkulována dodávka izolační trubice, spon a lepicí pásky.</t>
  </si>
  <si>
    <t>722181213RW2</t>
  </si>
  <si>
    <t>Izolace návleková tl. stěny 13 mm vnitřní průměr 42 mm</t>
  </si>
  <si>
    <t>722181213RW8</t>
  </si>
  <si>
    <t>Izolace návleková tl. stěny 13 mm vnitřní průměr 54 mm</t>
  </si>
  <si>
    <t>722181214RT8</t>
  </si>
  <si>
    <t>Izolace návleková tl. stěny 20 mm vnitřní průměr 25 mm</t>
  </si>
  <si>
    <t>722181214RZ6</t>
  </si>
  <si>
    <t>Izolace návleková tl. stěny 20 mm vnitřní průměr 20 mm</t>
  </si>
  <si>
    <t>722181215RU1</t>
  </si>
  <si>
    <t>Izolace návleková tl. stěny 25 mm vnitřní průměr 32 mm</t>
  </si>
  <si>
    <t>722181215RV9</t>
  </si>
  <si>
    <t>Izolace návleková tl. stěny 25 mm vnitřní průměr 40 mm</t>
  </si>
  <si>
    <t>722181215RW6</t>
  </si>
  <si>
    <t>Izolace návleková tl. stěny 25 mm vnitřní průměr 50 mm</t>
  </si>
  <si>
    <t>722181215RY3</t>
  </si>
  <si>
    <t>Izolace návleková tl. stěny 25 mm vnitřní průměr 63 mm</t>
  </si>
  <si>
    <t>722181812R00</t>
  </si>
  <si>
    <t>Demontáž plstěných pásů z trub D 50 mm</t>
  </si>
  <si>
    <t>plastové : (170+320+200+30)</t>
  </si>
  <si>
    <t>ocelové : (20+60+10)</t>
  </si>
  <si>
    <t>722181817R00</t>
  </si>
  <si>
    <t>Demontáž plstěných pásů z trub D 150 mm</t>
  </si>
  <si>
    <t>plastové : 40</t>
  </si>
  <si>
    <t>722220872R00</t>
  </si>
  <si>
    <t>Demontáž armatur se závitem a šroubením G 3/4"</t>
  </si>
  <si>
    <t>stávající sestavy : 37+37</t>
  </si>
  <si>
    <t>722220875R00</t>
  </si>
  <si>
    <t>Demontáž armatur se závitem a šroubením G 2"</t>
  </si>
  <si>
    <t>stávající sestavy : 2</t>
  </si>
  <si>
    <t>722235654R00</t>
  </si>
  <si>
    <t>Ventil vodovodní, zpětný, DN 32 mm</t>
  </si>
  <si>
    <t>722235656R00</t>
  </si>
  <si>
    <t>Ventil vodovodní, zpětný, DN 50 mm</t>
  </si>
  <si>
    <t>722235112R00</t>
  </si>
  <si>
    <t>Kohout vodovodní, kulový, vnitřní-vnitřní závit, DN 20 mm</t>
  </si>
  <si>
    <t xml:space="preserve">vodoměrná sestava : </t>
  </si>
  <si>
    <t xml:space="preserve">nová sestava : </t>
  </si>
  <si>
    <t>STV : 3</t>
  </si>
  <si>
    <t>TV : 3</t>
  </si>
  <si>
    <t xml:space="preserve">stávající vodoměry : </t>
  </si>
  <si>
    <t>STV : 37</t>
  </si>
  <si>
    <t>TV : 37</t>
  </si>
  <si>
    <t>ostaní : 10</t>
  </si>
  <si>
    <t>722235113R00</t>
  </si>
  <si>
    <t>Kohout vodovodní, kulový, vnitřní-vnitřní závit, DN 25</t>
  </si>
  <si>
    <t>722235114R00</t>
  </si>
  <si>
    <t>Kohout vodovodní, kulový, vnitřní-vnitřní závit, DN 32</t>
  </si>
  <si>
    <t>TUV : 2</t>
  </si>
  <si>
    <t>ostatní : 1</t>
  </si>
  <si>
    <t>722235116R00</t>
  </si>
  <si>
    <t>Kohout vodovodní, kulový, vnitřní-vnitřní závit, DN 50</t>
  </si>
  <si>
    <t>ostatní : 2</t>
  </si>
  <si>
    <t>722235142R00</t>
  </si>
  <si>
    <t>Kohout vodovodní, kulový s vypouštěním, vnitřní-vnitřní závit, DN 20</t>
  </si>
  <si>
    <t>722235524R00</t>
  </si>
  <si>
    <t xml:space="preserve">Filtr, vodovodní, vnitřní-vnitřní závit, DN 32 </t>
  </si>
  <si>
    <t>722239101R00</t>
  </si>
  <si>
    <t>Montáž vodovodních armatur 2závity, G 1/2"</t>
  </si>
  <si>
    <t>vyvažovací ventil : 9</t>
  </si>
  <si>
    <t>722239102R00</t>
  </si>
  <si>
    <t>Montáž vodovodních armatur 2závity, G 3/4"</t>
  </si>
  <si>
    <t>vyvažovací ventil : 3</t>
  </si>
  <si>
    <t>722254201RT1</t>
  </si>
  <si>
    <t>Hydrantový systém, box s plnými dveřmi průměr 25/20 mm, stálotvará hadice</t>
  </si>
  <si>
    <t>systém hydrantový provedení A na zeď; š = 650 mm; l = 650,0 mm; hl. 285 mm; délka hadice 20,0 m; povrchová úprava komaxit, červená; ocelová skříň, kulový kohout, polyesterová požární hadice pr. 25mm, l=20m, proudnice D25, navíjecí buben d=560mm</t>
  </si>
  <si>
    <t>722254110R00</t>
  </si>
  <si>
    <t>Demontáž hydrantových skříní</t>
  </si>
  <si>
    <t>722269111R00</t>
  </si>
  <si>
    <t>Montáž vodoměru závitového G1/2"</t>
  </si>
  <si>
    <t>722280106R00</t>
  </si>
  <si>
    <t>Tlaková zkouška vodovodního potrubí DN 32 mm</t>
  </si>
  <si>
    <t>Včetně dodávky vody, uzavření a zabezpečení konců potrubí.</t>
  </si>
  <si>
    <t>plast : 170+320+200</t>
  </si>
  <si>
    <t>722280107R00</t>
  </si>
  <si>
    <t>Tlaková zkouška vodovodního potrubí DN 40 mm</t>
  </si>
  <si>
    <t>plast : 20</t>
  </si>
  <si>
    <t>ocel : 20+60</t>
  </si>
  <si>
    <t>722280108R00</t>
  </si>
  <si>
    <t>Tlaková zkouška vodovodního potrubí DN 50 mm</t>
  </si>
  <si>
    <t>plast : 30</t>
  </si>
  <si>
    <t>ocel : 10</t>
  </si>
  <si>
    <t>722280109R00</t>
  </si>
  <si>
    <t>Tlaková zkouška vodovodního potrubí DN 65 mm</t>
  </si>
  <si>
    <t>plast : 40</t>
  </si>
  <si>
    <t>722290234R00</t>
  </si>
  <si>
    <t>Proplach a dezinfekce vodovodního potrubí DN 80 mm</t>
  </si>
  <si>
    <t>Včetně dodání desinfekčního prostředku.</t>
  </si>
  <si>
    <t>plast : 170+320+200+20+30+40</t>
  </si>
  <si>
    <t>ocel : 20+60+10</t>
  </si>
  <si>
    <t>734291113R00</t>
  </si>
  <si>
    <t>Kohouty plnící a vypouštěcí G 1/2</t>
  </si>
  <si>
    <t>na větvých : 33</t>
  </si>
  <si>
    <t>TUV : 3</t>
  </si>
  <si>
    <t>722.01</t>
  </si>
  <si>
    <t>Napojení na stávají rozvody vody</t>
  </si>
  <si>
    <t xml:space="preserve">DN 20 : </t>
  </si>
  <si>
    <t>722.02</t>
  </si>
  <si>
    <t>Napojení na stávající rozvod - u hlavního vodoměru</t>
  </si>
  <si>
    <t xml:space="preserve">DN 50 : </t>
  </si>
  <si>
    <t>STV : 1</t>
  </si>
  <si>
    <t>požární voda : 1</t>
  </si>
  <si>
    <t>722.03</t>
  </si>
  <si>
    <t>38821224R</t>
  </si>
  <si>
    <t>Vodoměr bytový na STV DN 15, s dálkovým odečtem</t>
  </si>
  <si>
    <t>38821240R</t>
  </si>
  <si>
    <t>Vodoměr bytový na TV , DN 15, s dálkovým odečtem</t>
  </si>
  <si>
    <t>55121731R</t>
  </si>
  <si>
    <t>Ventil automat. vyvažovací DN 15, Kv 1,7</t>
  </si>
  <si>
    <t>55121732R</t>
  </si>
  <si>
    <t>Ventil automat. vyvažovací DN 20, Kv 2,9</t>
  </si>
  <si>
    <t>998722102R00</t>
  </si>
  <si>
    <t>Přesun hmot pro vnitřní vodovod, výšky do 12 m</t>
  </si>
  <si>
    <t>732331515R00</t>
  </si>
  <si>
    <t>Nádoby expanzní tlak.s membránou, 50 l</t>
  </si>
  <si>
    <t>732421312R00</t>
  </si>
  <si>
    <t>Dodávka a montáž čerpadlo cirkulační oběhové pro TV</t>
  </si>
  <si>
    <t>734255125R00</t>
  </si>
  <si>
    <t>Ventil pojistný, DN 20 x 6,0 bar</t>
  </si>
  <si>
    <t>724.01</t>
  </si>
  <si>
    <t>Dopojení stávajícího zásobníku TUV</t>
  </si>
  <si>
    <t>TV : 1</t>
  </si>
  <si>
    <t>cirkulace : 1</t>
  </si>
  <si>
    <t>998724101R00</t>
  </si>
  <si>
    <t>Přesun hmot pro strojní vybavení, výšky do 6 m</t>
  </si>
  <si>
    <t>725110814R00</t>
  </si>
  <si>
    <t>Demontáž klozetů kombinovaných</t>
  </si>
  <si>
    <t>725119305R00</t>
  </si>
  <si>
    <t>Montáž klozetových mís kombinovaných</t>
  </si>
  <si>
    <t>725330820R00</t>
  </si>
  <si>
    <t>Demontáž výlevky diturvitové</t>
  </si>
  <si>
    <t>725339101R00</t>
  </si>
  <si>
    <t>Montáž výlevky diturvitové, bez nádrže a armatur</t>
  </si>
  <si>
    <t>998725102R00</t>
  </si>
  <si>
    <t>Přesun hmot pro zařizovací předměty, výšky do 12 m</t>
  </si>
  <si>
    <t>764345832R00</t>
  </si>
  <si>
    <t>Demontáž ventilačních nástavců D do 150 mm, do 45°</t>
  </si>
  <si>
    <t>776.01</t>
  </si>
  <si>
    <t xml:space="preserve">Úprava PVC (chodby a pod.) - po vyzdění nových příček a osazení hydrantů </t>
  </si>
  <si>
    <t>781415015R00</t>
  </si>
  <si>
    <t>Montáž obkladů stěn, porovin.,tmel, 20x20,30x15 cm</t>
  </si>
  <si>
    <t>597623122R</t>
  </si>
  <si>
    <t>Dlaždice standart - stejné nebo podobné stávajícím</t>
  </si>
  <si>
    <t>24,225*1,1</t>
  </si>
  <si>
    <t>998781102R00</t>
  </si>
  <si>
    <t>Přesun hmot pro obklady keramické, výšky do 12 m</t>
  </si>
  <si>
    <t>784441220R00</t>
  </si>
  <si>
    <t>Malba - omyvatelný nátěr</t>
  </si>
  <si>
    <t>m.č.128 : 0,9*(3,585-1,5)*1,2</t>
  </si>
  <si>
    <t>m.č.146 : 0,9*(3,585-1,5)*1,2</t>
  </si>
  <si>
    <t>m.č.111 : 0,7*(3,585-1,5)*1,2</t>
  </si>
  <si>
    <t>m.č.201 : 0,9*(2,778-1,5)*6*1,2</t>
  </si>
  <si>
    <t>m.č.301 : 0,9*(2,778-1,5)*6*1,2</t>
  </si>
  <si>
    <t>m.č.315 : 0,9*(2,778-1,5)*1,2</t>
  </si>
  <si>
    <t>m.č.401 : 0,9*(2,785-1,5)*2*1,2</t>
  </si>
  <si>
    <t>784195112R00</t>
  </si>
  <si>
    <t>Malba, bílá, bez penetrace, 2 x</t>
  </si>
  <si>
    <t>ostatní malby : 50</t>
  </si>
  <si>
    <t>784195122R00</t>
  </si>
  <si>
    <t>Malba, barva, bez penetrace, 2 x</t>
  </si>
  <si>
    <t>omyvatelný : -26,97372</t>
  </si>
  <si>
    <t>979951111R00</t>
  </si>
  <si>
    <t>Výkup kovů - železný šrot tl. do 4 mm</t>
  </si>
  <si>
    <t>Pro vyjádření výnosu ve prospěch zhotovitele je nutné jednotkovou cenu uvést se záporným znaménkem. (Získaná částka ponižuje náklad stavby.)</t>
  </si>
  <si>
    <t>potrbí : 0,4+0,07</t>
  </si>
  <si>
    <t>979990107R00</t>
  </si>
  <si>
    <t>Poplatek za uložení suti - směs betonu, cihel, dřeva, skupina odpadu 170904</t>
  </si>
  <si>
    <t>celkem : 33,58137</t>
  </si>
  <si>
    <t>šrot potrubí : -(0,4+0,07)</t>
  </si>
  <si>
    <t>izolace potrubí : -(0,19+0,02)</t>
  </si>
  <si>
    <t>plast kanalizace : -0,51</t>
  </si>
  <si>
    <t>plast voda : -(0,19+0,03)</t>
  </si>
  <si>
    <t>979990182R00</t>
  </si>
  <si>
    <t>Poplatek za uložení suti - koberce, skupina odpadu 200307</t>
  </si>
  <si>
    <t>izolace potrubí : 0,19+0,02</t>
  </si>
  <si>
    <t>979990191R00</t>
  </si>
  <si>
    <t>Poplatek za uložení suti - plastové výrobky, skupina odpadu 170203</t>
  </si>
  <si>
    <t>plast kanalizace : 0,51</t>
  </si>
  <si>
    <t>plast voda : 0,19+0,03</t>
  </si>
  <si>
    <t>979011211R00</t>
  </si>
  <si>
    <t>Svislá doprava suti a vybour. hmot za 2.NP nošením</t>
  </si>
  <si>
    <t>Přesun suti</t>
  </si>
  <si>
    <t>POL8_</t>
  </si>
  <si>
    <t>979011219R00</t>
  </si>
  <si>
    <t>Přípl.k svislé dopr.suti za každé další NP nošením</t>
  </si>
  <si>
    <t>979086213R00</t>
  </si>
  <si>
    <t>Nakládání vybouraných hmot na dopravní prostředek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</si>
  <si>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</si>
  <si>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</si>
  <si>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</si>
  <si>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</si>
  <si>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</si>
  <si>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</si>
  <si>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</si>
  <si>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</si>
  <si>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</si>
  <si>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005121 R</t>
  </si>
  <si>
    <t>Zařízení staveniště</t>
  </si>
  <si>
    <t>Soubor</t>
  </si>
  <si>
    <t>VRN</t>
  </si>
  <si>
    <t>POL99_8</t>
  </si>
  <si>
    <t>Veškeré náklady spojené s vybudováním, provozem a odstraněním zařízení staveniště.</t>
  </si>
  <si>
    <t>najovací body energiií vč. měření</t>
  </si>
  <si>
    <t>mobilní WC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</si>
  <si>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</si>
  <si>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</si>
  <si>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</si>
  <si>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</si>
  <si>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</si>
  <si>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</si>
  <si>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SUM</t>
  </si>
  <si>
    <t>Poznámky uchazeče k zadání</t>
  </si>
  <si>
    <t>POPUZIV</t>
  </si>
  <si>
    <t>V položce jsou zakalkulovány i náklady na bednění a odbednění konstrukce a na dodávku a uložení potřebné výztuže.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</si>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</sst>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4" fontId="8" fillId="2" borderId="0" xfId="0" applyNumberFormat="1" applyFont="1" applyFill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1"/>
  <sheetViews>
    <sheetView showGridLines="0" tabSelected="1" topLeftCell="B1" zoomScaleNormal="100" zoomScaleSheetLayoutView="75" workbookViewId="0">
      <selection activeCell="E2" sqref="E2:J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2"/>
      <c r="B2" s="77" t="s">
        <v>24</v>
      </c>
      <c r="C2" s="78"/>
      <c r="D2" s="79" t="s">
        <v>41</v>
      </c>
      <c r="E2" s="234" t="s">
        <v>47</v>
      </c>
      <c r="F2" s="235"/>
      <c r="G2" s="235"/>
      <c r="H2" s="235"/>
      <c r="I2" s="235"/>
      <c r="J2" s="236"/>
      <c r="O2" s="1"/>
    </row>
    <row r="3" spans="1:15" ht="27" customHeight="1" x14ac:dyDescent="0.2">
      <c r="A3" s="2"/>
      <c r="B3" s="80" t="s">
        <v>45</v>
      </c>
      <c r="C3" s="78"/>
      <c r="D3" s="81" t="s">
        <v>43</v>
      </c>
      <c r="E3" s="237" t="s">
        <v>44</v>
      </c>
      <c r="F3" s="238"/>
      <c r="G3" s="238"/>
      <c r="H3" s="238"/>
      <c r="I3" s="238"/>
      <c r="J3" s="239"/>
    </row>
    <row r="4" spans="1:15" ht="23.25" customHeight="1" x14ac:dyDescent="0.2">
      <c r="A4" s="76">
        <v>3991</v>
      </c>
      <c r="B4" s="82" t="s">
        <v>46</v>
      </c>
      <c r="C4" s="83"/>
      <c r="D4" s="84" t="s">
        <v>41</v>
      </c>
      <c r="E4" s="217" t="s">
        <v>42</v>
      </c>
      <c r="F4" s="218"/>
      <c r="G4" s="218"/>
      <c r="H4" s="218"/>
      <c r="I4" s="218"/>
      <c r="J4" s="219"/>
    </row>
    <row r="5" spans="1:15" ht="24" customHeight="1" x14ac:dyDescent="0.2">
      <c r="A5" s="2"/>
      <c r="B5" s="31" t="s">
        <v>23</v>
      </c>
      <c r="D5" s="222"/>
      <c r="E5" s="223"/>
      <c r="F5" s="223"/>
      <c r="G5" s="22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4"/>
      <c r="E6" s="225"/>
      <c r="F6" s="225"/>
      <c r="G6" s="225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6"/>
      <c r="F7" s="227"/>
      <c r="G7" s="22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1"/>
      <c r="E11" s="241"/>
      <c r="F11" s="241"/>
      <c r="G11" s="241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16"/>
      <c r="E12" s="216"/>
      <c r="F12" s="216"/>
      <c r="G12" s="216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20"/>
      <c r="F13" s="221"/>
      <c r="G13" s="221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05"/>
      <c r="F16" s="206"/>
      <c r="G16" s="205"/>
      <c r="H16" s="206"/>
      <c r="I16" s="205">
        <f>SUMIF(F49:F67,A16,I49:I67)+SUMIF(F49:F67,"PSU",I49:I67)</f>
        <v>0</v>
      </c>
      <c r="J16" s="207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05"/>
      <c r="F17" s="206"/>
      <c r="G17" s="205"/>
      <c r="H17" s="206"/>
      <c r="I17" s="205">
        <f>SUMIF(F49:F67,A17,I49:I67)</f>
        <v>0</v>
      </c>
      <c r="J17" s="207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05"/>
      <c r="F18" s="206"/>
      <c r="G18" s="205"/>
      <c r="H18" s="206"/>
      <c r="I18" s="205">
        <f>SUMIF(F49:F67,A18,I49:I67)</f>
        <v>0</v>
      </c>
      <c r="J18" s="207"/>
    </row>
    <row r="19" spans="1:10" ht="23.25" customHeight="1" x14ac:dyDescent="0.2">
      <c r="A19" s="139" t="s">
        <v>90</v>
      </c>
      <c r="B19" s="38" t="s">
        <v>29</v>
      </c>
      <c r="C19" s="62"/>
      <c r="D19" s="63"/>
      <c r="E19" s="205"/>
      <c r="F19" s="206"/>
      <c r="G19" s="205"/>
      <c r="H19" s="206"/>
      <c r="I19" s="205">
        <f>SUMIF(F49:F67,A19,I49:I67)</f>
        <v>0</v>
      </c>
      <c r="J19" s="207"/>
    </row>
    <row r="20" spans="1:10" ht="23.25" customHeight="1" x14ac:dyDescent="0.2">
      <c r="A20" s="139" t="s">
        <v>91</v>
      </c>
      <c r="B20" s="38" t="s">
        <v>30</v>
      </c>
      <c r="C20" s="62"/>
      <c r="D20" s="63"/>
      <c r="E20" s="205"/>
      <c r="F20" s="206"/>
      <c r="G20" s="205"/>
      <c r="H20" s="206"/>
      <c r="I20" s="205">
        <f>SUMIF(F49:F67,A20,I49:I67)</f>
        <v>0</v>
      </c>
      <c r="J20" s="207"/>
    </row>
    <row r="21" spans="1:10" ht="23.25" customHeight="1" x14ac:dyDescent="0.2">
      <c r="A21" s="2"/>
      <c r="B21" s="48" t="s">
        <v>31</v>
      </c>
      <c r="C21" s="64"/>
      <c r="D21" s="65"/>
      <c r="E21" s="208"/>
      <c r="F21" s="244"/>
      <c r="G21" s="208"/>
      <c r="H21" s="244"/>
      <c r="I21" s="208">
        <f>SUM(I16:J20)</f>
        <v>0</v>
      </c>
      <c r="J21" s="20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03">
        <f>ZakladDPHSniVypocet</f>
        <v>0</v>
      </c>
      <c r="H23" s="204"/>
      <c r="I23" s="204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01">
        <f>A23</f>
        <v>0</v>
      </c>
      <c r="H24" s="202"/>
      <c r="I24" s="202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3">
        <f>ZakladDPHZaklVypocet</f>
        <v>0</v>
      </c>
      <c r="H25" s="204"/>
      <c r="I25" s="204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1">
        <f>A25</f>
        <v>0</v>
      </c>
      <c r="H26" s="232"/>
      <c r="I26" s="232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3">
        <f>CenaCelkem-(ZakladDPHSni+DPHSni+ZakladDPHZakl+DPHZakl)</f>
        <v>0</v>
      </c>
      <c r="H27" s="233"/>
      <c r="I27" s="233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11">
        <f>ZakladDPHSniVypocet+ZakladDPHZaklVypocet</f>
        <v>0</v>
      </c>
      <c r="H28" s="211"/>
      <c r="I28" s="211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10">
        <f>A27</f>
        <v>0</v>
      </c>
      <c r="H29" s="210"/>
      <c r="I29" s="210"/>
      <c r="J29" s="119" t="s">
        <v>50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2"/>
      <c r="E34" s="213"/>
      <c r="G34" s="214"/>
      <c r="H34" s="215"/>
      <c r="I34" s="215"/>
      <c r="J34" s="25"/>
    </row>
    <row r="35" spans="1:10" ht="12.75" customHeight="1" x14ac:dyDescent="0.2">
      <c r="A35" s="2"/>
      <c r="B35" s="2"/>
      <c r="D35" s="200" t="s">
        <v>2</v>
      </c>
      <c r="E35" s="200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48</v>
      </c>
      <c r="C39" s="195"/>
      <c r="D39" s="195"/>
      <c r="E39" s="195"/>
      <c r="F39" s="99">
        <f>'01 2023126 Pol'!AE819</f>
        <v>0</v>
      </c>
      <c r="G39" s="100">
        <f>'01 2023126 Pol'!AF819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>
        <v>2</v>
      </c>
      <c r="B40" s="103" t="s">
        <v>43</v>
      </c>
      <c r="C40" s="196" t="s">
        <v>44</v>
      </c>
      <c r="D40" s="196"/>
      <c r="E40" s="196"/>
      <c r="F40" s="104">
        <f>'01 2023126 Pol'!AE819</f>
        <v>0</v>
      </c>
      <c r="G40" s="105">
        <f>'01 2023126 Pol'!AF819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hidden="1" customHeight="1" x14ac:dyDescent="0.2">
      <c r="A41" s="88">
        <v>3</v>
      </c>
      <c r="B41" s="107" t="s">
        <v>41</v>
      </c>
      <c r="C41" s="195" t="s">
        <v>42</v>
      </c>
      <c r="D41" s="195"/>
      <c r="E41" s="195"/>
      <c r="F41" s="108">
        <f>'01 2023126 Pol'!AE819</f>
        <v>0</v>
      </c>
      <c r="G41" s="101">
        <f>'01 2023126 Pol'!AF819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hidden="1" customHeight="1" x14ac:dyDescent="0.2">
      <c r="A42" s="88"/>
      <c r="B42" s="197" t="s">
        <v>49</v>
      </c>
      <c r="C42" s="198"/>
      <c r="D42" s="198"/>
      <c r="E42" s="199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6" spans="1:10" ht="15.75" x14ac:dyDescent="0.25">
      <c r="B46" s="120" t="s">
        <v>51</v>
      </c>
    </row>
    <row r="48" spans="1:10" ht="25.5" customHeight="1" x14ac:dyDescent="0.2">
      <c r="A48" s="122"/>
      <c r="B48" s="125" t="s">
        <v>18</v>
      </c>
      <c r="C48" s="125" t="s">
        <v>6</v>
      </c>
      <c r="D48" s="126"/>
      <c r="E48" s="126"/>
      <c r="F48" s="127" t="s">
        <v>52</v>
      </c>
      <c r="G48" s="127"/>
      <c r="H48" s="127"/>
      <c r="I48" s="127" t="s">
        <v>31</v>
      </c>
      <c r="J48" s="127" t="s">
        <v>0</v>
      </c>
    </row>
    <row r="49" spans="1:10" ht="36.75" customHeight="1" x14ac:dyDescent="0.2">
      <c r="A49" s="123"/>
      <c r="B49" s="128" t="s">
        <v>53</v>
      </c>
      <c r="C49" s="193" t="s">
        <v>54</v>
      </c>
      <c r="D49" s="194"/>
      <c r="E49" s="194"/>
      <c r="F49" s="135" t="s">
        <v>26</v>
      </c>
      <c r="G49" s="136"/>
      <c r="H49" s="136"/>
      <c r="I49" s="136">
        <f>'01 2023126 Pol'!G8</f>
        <v>0</v>
      </c>
      <c r="J49" s="132" t="str">
        <f>IF(I68=0,"",I49/I68*100)</f>
        <v/>
      </c>
    </row>
    <row r="50" spans="1:10" ht="36.75" customHeight="1" x14ac:dyDescent="0.2">
      <c r="A50" s="123"/>
      <c r="B50" s="128" t="s">
        <v>55</v>
      </c>
      <c r="C50" s="193" t="s">
        <v>56</v>
      </c>
      <c r="D50" s="194"/>
      <c r="E50" s="194"/>
      <c r="F50" s="135" t="s">
        <v>26</v>
      </c>
      <c r="G50" s="136"/>
      <c r="H50" s="136"/>
      <c r="I50" s="136">
        <f>'01 2023126 Pol'!G98</f>
        <v>0</v>
      </c>
      <c r="J50" s="132" t="str">
        <f>IF(I68=0,"",I50/I68*100)</f>
        <v/>
      </c>
    </row>
    <row r="51" spans="1:10" ht="36.75" customHeight="1" x14ac:dyDescent="0.2">
      <c r="A51" s="123"/>
      <c r="B51" s="128" t="s">
        <v>57</v>
      </c>
      <c r="C51" s="193" t="s">
        <v>58</v>
      </c>
      <c r="D51" s="194"/>
      <c r="E51" s="194"/>
      <c r="F51" s="135" t="s">
        <v>26</v>
      </c>
      <c r="G51" s="136"/>
      <c r="H51" s="136"/>
      <c r="I51" s="136">
        <f>'01 2023126 Pol'!G137</f>
        <v>0</v>
      </c>
      <c r="J51" s="132" t="str">
        <f>IF(I68=0,"",I51/I68*100)</f>
        <v/>
      </c>
    </row>
    <row r="52" spans="1:10" ht="36.75" customHeight="1" x14ac:dyDescent="0.2">
      <c r="A52" s="123"/>
      <c r="B52" s="128" t="s">
        <v>59</v>
      </c>
      <c r="C52" s="193" t="s">
        <v>60</v>
      </c>
      <c r="D52" s="194"/>
      <c r="E52" s="194"/>
      <c r="F52" s="135" t="s">
        <v>26</v>
      </c>
      <c r="G52" s="136"/>
      <c r="H52" s="136"/>
      <c r="I52" s="136">
        <f>'01 2023126 Pol'!G161</f>
        <v>0</v>
      </c>
      <c r="J52" s="132" t="str">
        <f>IF(I68=0,"",I52/I68*100)</f>
        <v/>
      </c>
    </row>
    <row r="53" spans="1:10" ht="36.75" customHeight="1" x14ac:dyDescent="0.2">
      <c r="A53" s="123"/>
      <c r="B53" s="128" t="s">
        <v>61</v>
      </c>
      <c r="C53" s="193" t="s">
        <v>62</v>
      </c>
      <c r="D53" s="194"/>
      <c r="E53" s="194"/>
      <c r="F53" s="135" t="s">
        <v>26</v>
      </c>
      <c r="G53" s="136"/>
      <c r="H53" s="136"/>
      <c r="I53" s="136">
        <f>'01 2023126 Pol'!G290</f>
        <v>0</v>
      </c>
      <c r="J53" s="132" t="str">
        <f>IF(I68=0,"",I53/I68*100)</f>
        <v/>
      </c>
    </row>
    <row r="54" spans="1:10" ht="36.75" customHeight="1" x14ac:dyDescent="0.2">
      <c r="A54" s="123"/>
      <c r="B54" s="128" t="s">
        <v>63</v>
      </c>
      <c r="C54" s="193" t="s">
        <v>64</v>
      </c>
      <c r="D54" s="194"/>
      <c r="E54" s="194"/>
      <c r="F54" s="135" t="s">
        <v>26</v>
      </c>
      <c r="G54" s="136"/>
      <c r="H54" s="136"/>
      <c r="I54" s="136">
        <f>'01 2023126 Pol'!G381</f>
        <v>0</v>
      </c>
      <c r="J54" s="132" t="str">
        <f>IF(I68=0,"",I54/I68*100)</f>
        <v/>
      </c>
    </row>
    <row r="55" spans="1:10" ht="36.75" customHeight="1" x14ac:dyDescent="0.2">
      <c r="A55" s="123"/>
      <c r="B55" s="128" t="s">
        <v>65</v>
      </c>
      <c r="C55" s="193" t="s">
        <v>66</v>
      </c>
      <c r="D55" s="194"/>
      <c r="E55" s="194"/>
      <c r="F55" s="135" t="s">
        <v>26</v>
      </c>
      <c r="G55" s="136"/>
      <c r="H55" s="136"/>
      <c r="I55" s="136">
        <f>'01 2023126 Pol'!G495</f>
        <v>0</v>
      </c>
      <c r="J55" s="132" t="str">
        <f>IF(I68=0,"",I55/I68*100)</f>
        <v/>
      </c>
    </row>
    <row r="56" spans="1:10" ht="36.75" customHeight="1" x14ac:dyDescent="0.2">
      <c r="A56" s="123"/>
      <c r="B56" s="128" t="s">
        <v>67</v>
      </c>
      <c r="C56" s="193" t="s">
        <v>68</v>
      </c>
      <c r="D56" s="194"/>
      <c r="E56" s="194"/>
      <c r="F56" s="135" t="s">
        <v>27</v>
      </c>
      <c r="G56" s="136"/>
      <c r="H56" s="136"/>
      <c r="I56" s="136">
        <f>'01 2023126 Pol'!G497</f>
        <v>0</v>
      </c>
      <c r="J56" s="132" t="str">
        <f>IF(I68=0,"",I56/I68*100)</f>
        <v/>
      </c>
    </row>
    <row r="57" spans="1:10" ht="36.75" customHeight="1" x14ac:dyDescent="0.2">
      <c r="A57" s="123"/>
      <c r="B57" s="128" t="s">
        <v>69</v>
      </c>
      <c r="C57" s="193" t="s">
        <v>70</v>
      </c>
      <c r="D57" s="194"/>
      <c r="E57" s="194"/>
      <c r="F57" s="135" t="s">
        <v>27</v>
      </c>
      <c r="G57" s="136"/>
      <c r="H57" s="136"/>
      <c r="I57" s="136">
        <f>'01 2023126 Pol'!G501</f>
        <v>0</v>
      </c>
      <c r="J57" s="132" t="str">
        <f>IF(I68=0,"",I57/I68*100)</f>
        <v/>
      </c>
    </row>
    <row r="58" spans="1:10" ht="36.75" customHeight="1" x14ac:dyDescent="0.2">
      <c r="A58" s="123"/>
      <c r="B58" s="128" t="s">
        <v>71</v>
      </c>
      <c r="C58" s="193" t="s">
        <v>72</v>
      </c>
      <c r="D58" s="194"/>
      <c r="E58" s="194"/>
      <c r="F58" s="135" t="s">
        <v>27</v>
      </c>
      <c r="G58" s="136"/>
      <c r="H58" s="136"/>
      <c r="I58" s="136">
        <f>'01 2023126 Pol'!G503</f>
        <v>0</v>
      </c>
      <c r="J58" s="132" t="str">
        <f>IF(I68=0,"",I58/I68*100)</f>
        <v/>
      </c>
    </row>
    <row r="59" spans="1:10" ht="36.75" customHeight="1" x14ac:dyDescent="0.2">
      <c r="A59" s="123"/>
      <c r="B59" s="128" t="s">
        <v>73</v>
      </c>
      <c r="C59" s="193" t="s">
        <v>74</v>
      </c>
      <c r="D59" s="194"/>
      <c r="E59" s="194"/>
      <c r="F59" s="135" t="s">
        <v>27</v>
      </c>
      <c r="G59" s="136"/>
      <c r="H59" s="136"/>
      <c r="I59" s="136">
        <f>'01 2023126 Pol'!G521</f>
        <v>0</v>
      </c>
      <c r="J59" s="132" t="str">
        <f>IF(I68=0,"",I59/I68*100)</f>
        <v/>
      </c>
    </row>
    <row r="60" spans="1:10" ht="36.75" customHeight="1" x14ac:dyDescent="0.2">
      <c r="A60" s="123"/>
      <c r="B60" s="128" t="s">
        <v>75</v>
      </c>
      <c r="C60" s="193" t="s">
        <v>76</v>
      </c>
      <c r="D60" s="194"/>
      <c r="E60" s="194"/>
      <c r="F60" s="135" t="s">
        <v>27</v>
      </c>
      <c r="G60" s="136"/>
      <c r="H60" s="136"/>
      <c r="I60" s="136">
        <f>'01 2023126 Pol'!G665</f>
        <v>0</v>
      </c>
      <c r="J60" s="132" t="str">
        <f>IF(I68=0,"",I60/I68*100)</f>
        <v/>
      </c>
    </row>
    <row r="61" spans="1:10" ht="36.75" customHeight="1" x14ac:dyDescent="0.2">
      <c r="A61" s="123"/>
      <c r="B61" s="128" t="s">
        <v>77</v>
      </c>
      <c r="C61" s="193" t="s">
        <v>78</v>
      </c>
      <c r="D61" s="194"/>
      <c r="E61" s="194"/>
      <c r="F61" s="135" t="s">
        <v>27</v>
      </c>
      <c r="G61" s="136"/>
      <c r="H61" s="136"/>
      <c r="I61" s="136">
        <f>'01 2023126 Pol'!G674</f>
        <v>0</v>
      </c>
      <c r="J61" s="132" t="str">
        <f>IF(I68=0,"",I61/I68*100)</f>
        <v/>
      </c>
    </row>
    <row r="62" spans="1:10" ht="36.75" customHeight="1" x14ac:dyDescent="0.2">
      <c r="A62" s="123"/>
      <c r="B62" s="128" t="s">
        <v>79</v>
      </c>
      <c r="C62" s="193" t="s">
        <v>80</v>
      </c>
      <c r="D62" s="194"/>
      <c r="E62" s="194"/>
      <c r="F62" s="135" t="s">
        <v>27</v>
      </c>
      <c r="G62" s="136"/>
      <c r="H62" s="136"/>
      <c r="I62" s="136">
        <f>'01 2023126 Pol'!G692</f>
        <v>0</v>
      </c>
      <c r="J62" s="132" t="str">
        <f>IF(I68=0,"",I62/I68*100)</f>
        <v/>
      </c>
    </row>
    <row r="63" spans="1:10" ht="36.75" customHeight="1" x14ac:dyDescent="0.2">
      <c r="A63" s="123"/>
      <c r="B63" s="128" t="s">
        <v>81</v>
      </c>
      <c r="C63" s="193" t="s">
        <v>82</v>
      </c>
      <c r="D63" s="194"/>
      <c r="E63" s="194"/>
      <c r="F63" s="135" t="s">
        <v>27</v>
      </c>
      <c r="G63" s="136"/>
      <c r="H63" s="136"/>
      <c r="I63" s="136">
        <f>'01 2023126 Pol'!G694</f>
        <v>0</v>
      </c>
      <c r="J63" s="132" t="str">
        <f>IF(I68=0,"",I63/I68*100)</f>
        <v/>
      </c>
    </row>
    <row r="64" spans="1:10" ht="36.75" customHeight="1" x14ac:dyDescent="0.2">
      <c r="A64" s="123"/>
      <c r="B64" s="128" t="s">
        <v>83</v>
      </c>
      <c r="C64" s="193" t="s">
        <v>84</v>
      </c>
      <c r="D64" s="194"/>
      <c r="E64" s="194"/>
      <c r="F64" s="135" t="s">
        <v>27</v>
      </c>
      <c r="G64" s="136"/>
      <c r="H64" s="136"/>
      <c r="I64" s="136">
        <f>'01 2023126 Pol'!G696</f>
        <v>0</v>
      </c>
      <c r="J64" s="132" t="str">
        <f>IF(I68=0,"",I64/I68*100)</f>
        <v/>
      </c>
    </row>
    <row r="65" spans="1:10" ht="36.75" customHeight="1" x14ac:dyDescent="0.2">
      <c r="A65" s="123"/>
      <c r="B65" s="128" t="s">
        <v>85</v>
      </c>
      <c r="C65" s="193" t="s">
        <v>86</v>
      </c>
      <c r="D65" s="194"/>
      <c r="E65" s="194"/>
      <c r="F65" s="135" t="s">
        <v>27</v>
      </c>
      <c r="G65" s="136"/>
      <c r="H65" s="136"/>
      <c r="I65" s="136">
        <f>'01 2023126 Pol'!G728</f>
        <v>0</v>
      </c>
      <c r="J65" s="132" t="str">
        <f>IF(I68=0,"",I65/I68*100)</f>
        <v/>
      </c>
    </row>
    <row r="66" spans="1:10" ht="36.75" customHeight="1" x14ac:dyDescent="0.2">
      <c r="A66" s="123"/>
      <c r="B66" s="128" t="s">
        <v>87</v>
      </c>
      <c r="C66" s="193" t="s">
        <v>88</v>
      </c>
      <c r="D66" s="194"/>
      <c r="E66" s="194"/>
      <c r="F66" s="135" t="s">
        <v>89</v>
      </c>
      <c r="G66" s="136"/>
      <c r="H66" s="136"/>
      <c r="I66" s="136">
        <f>'01 2023126 Pol'!G786</f>
        <v>0</v>
      </c>
      <c r="J66" s="132" t="str">
        <f>IF(I68=0,"",I66/I68*100)</f>
        <v/>
      </c>
    </row>
    <row r="67" spans="1:10" ht="36.75" customHeight="1" x14ac:dyDescent="0.2">
      <c r="A67" s="123"/>
      <c r="B67" s="128" t="s">
        <v>90</v>
      </c>
      <c r="C67" s="193" t="s">
        <v>29</v>
      </c>
      <c r="D67" s="194"/>
      <c r="E67" s="194"/>
      <c r="F67" s="135" t="s">
        <v>90</v>
      </c>
      <c r="G67" s="136"/>
      <c r="H67" s="136"/>
      <c r="I67" s="136">
        <f>'01 2023126 Pol'!G809</f>
        <v>0</v>
      </c>
      <c r="J67" s="132" t="str">
        <f>IF(I68=0,"",I67/I68*100)</f>
        <v/>
      </c>
    </row>
    <row r="68" spans="1:10" ht="25.5" customHeight="1" x14ac:dyDescent="0.2">
      <c r="A68" s="124"/>
      <c r="B68" s="129" t="s">
        <v>1</v>
      </c>
      <c r="C68" s="130"/>
      <c r="D68" s="131"/>
      <c r="E68" s="131"/>
      <c r="F68" s="137"/>
      <c r="G68" s="138"/>
      <c r="H68" s="138"/>
      <c r="I68" s="138">
        <f>SUM(I49:I67)</f>
        <v>0</v>
      </c>
      <c r="J68" s="133">
        <f>SUM(J49:J67)</f>
        <v>0</v>
      </c>
    </row>
    <row r="69" spans="1:10" x14ac:dyDescent="0.2">
      <c r="F69" s="87"/>
      <c r="G69" s="87"/>
      <c r="H69" s="87"/>
      <c r="I69" s="87"/>
      <c r="J69" s="134"/>
    </row>
    <row r="70" spans="1:10" x14ac:dyDescent="0.2">
      <c r="F70" s="87"/>
      <c r="G70" s="87"/>
      <c r="H70" s="87"/>
      <c r="I70" s="87"/>
      <c r="J70" s="134"/>
    </row>
    <row r="71" spans="1:10" x14ac:dyDescent="0.2">
      <c r="F71" s="87"/>
      <c r="G71" s="87"/>
      <c r="H71" s="87"/>
      <c r="I71" s="87"/>
      <c r="J71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6:E66"/>
    <mergeCell ref="C67:E67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8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9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10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4E744-40DB-4DD2-B024-4BFEA63890E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92</v>
      </c>
    </row>
    <row r="2" spans="1:60" ht="25.15" customHeight="1" x14ac:dyDescent="0.2">
      <c r="A2" s="50" t="s">
        <v>8</v>
      </c>
      <c r="B2" s="49" t="s">
        <v>41</v>
      </c>
      <c r="C2" s="254" t="s">
        <v>47</v>
      </c>
      <c r="D2" s="255"/>
      <c r="E2" s="255"/>
      <c r="F2" s="255"/>
      <c r="G2" s="256"/>
      <c r="AG2" t="s">
        <v>93</v>
      </c>
    </row>
    <row r="3" spans="1:60" ht="25.15" customHeight="1" x14ac:dyDescent="0.2">
      <c r="A3" s="50" t="s">
        <v>9</v>
      </c>
      <c r="B3" s="49" t="s">
        <v>43</v>
      </c>
      <c r="C3" s="254" t="s">
        <v>44</v>
      </c>
      <c r="D3" s="255"/>
      <c r="E3" s="255"/>
      <c r="F3" s="255"/>
      <c r="G3" s="256"/>
      <c r="AC3" s="121" t="s">
        <v>93</v>
      </c>
      <c r="AG3" t="s">
        <v>94</v>
      </c>
    </row>
    <row r="4" spans="1:60" ht="25.15" customHeight="1" x14ac:dyDescent="0.2">
      <c r="A4" s="140" t="s">
        <v>10</v>
      </c>
      <c r="B4" s="141" t="s">
        <v>41</v>
      </c>
      <c r="C4" s="257" t="s">
        <v>42</v>
      </c>
      <c r="D4" s="258"/>
      <c r="E4" s="258"/>
      <c r="F4" s="258"/>
      <c r="G4" s="259"/>
      <c r="AG4" t="s">
        <v>95</v>
      </c>
    </row>
    <row r="5" spans="1:60" x14ac:dyDescent="0.2">
      <c r="D5" s="10"/>
    </row>
    <row r="6" spans="1:60" ht="38.25" x14ac:dyDescent="0.2">
      <c r="A6" s="143" t="s">
        <v>96</v>
      </c>
      <c r="B6" s="145" t="s">
        <v>97</v>
      </c>
      <c r="C6" s="145" t="s">
        <v>98</v>
      </c>
      <c r="D6" s="144" t="s">
        <v>99</v>
      </c>
      <c r="E6" s="143" t="s">
        <v>100</v>
      </c>
      <c r="F6" s="142" t="s">
        <v>101</v>
      </c>
      <c r="G6" s="143" t="s">
        <v>31</v>
      </c>
      <c r="H6" s="146" t="s">
        <v>32</v>
      </c>
      <c r="I6" s="146" t="s">
        <v>102</v>
      </c>
      <c r="J6" s="146" t="s">
        <v>33</v>
      </c>
      <c r="K6" s="146" t="s">
        <v>103</v>
      </c>
      <c r="L6" s="146" t="s">
        <v>104</v>
      </c>
      <c r="M6" s="146" t="s">
        <v>105</v>
      </c>
      <c r="N6" s="146" t="s">
        <v>106</v>
      </c>
      <c r="O6" s="146" t="s">
        <v>107</v>
      </c>
      <c r="P6" s="146" t="s">
        <v>108</v>
      </c>
      <c r="Q6" s="146" t="s">
        <v>109</v>
      </c>
      <c r="R6" s="146" t="s">
        <v>110</v>
      </c>
      <c r="S6" s="146" t="s">
        <v>111</v>
      </c>
      <c r="T6" s="146" t="s">
        <v>112</v>
      </c>
      <c r="U6" s="146" t="s">
        <v>113</v>
      </c>
      <c r="V6" s="146" t="s">
        <v>114</v>
      </c>
      <c r="W6" s="146" t="s">
        <v>115</v>
      </c>
      <c r="X6" s="146" t="s">
        <v>116</v>
      </c>
      <c r="Y6" s="146" t="s">
        <v>117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118</v>
      </c>
      <c r="B8" s="164" t="s">
        <v>53</v>
      </c>
      <c r="C8" s="185" t="s">
        <v>54</v>
      </c>
      <c r="D8" s="165"/>
      <c r="E8" s="166"/>
      <c r="F8" s="167"/>
      <c r="G8" s="167">
        <f>SUMIF(AG9:AG97,"&lt;&gt;NOR",G9:G97)</f>
        <v>0</v>
      </c>
      <c r="H8" s="167"/>
      <c r="I8" s="167">
        <f>SUM(I9:I97)</f>
        <v>0</v>
      </c>
      <c r="J8" s="167"/>
      <c r="K8" s="167">
        <f>SUM(K9:K97)</f>
        <v>0</v>
      </c>
      <c r="L8" s="167"/>
      <c r="M8" s="167">
        <f>SUM(M9:M97)</f>
        <v>0</v>
      </c>
      <c r="N8" s="166"/>
      <c r="O8" s="166">
        <f>SUM(O9:O97)</f>
        <v>25.03</v>
      </c>
      <c r="P8" s="166"/>
      <c r="Q8" s="166">
        <f>SUM(Q9:Q97)</f>
        <v>0</v>
      </c>
      <c r="R8" s="167"/>
      <c r="S8" s="167"/>
      <c r="T8" s="168"/>
      <c r="U8" s="162"/>
      <c r="V8" s="162">
        <f>SUM(V9:V97)</f>
        <v>93.99</v>
      </c>
      <c r="W8" s="162"/>
      <c r="X8" s="162"/>
      <c r="Y8" s="162"/>
      <c r="AG8" t="s">
        <v>119</v>
      </c>
    </row>
    <row r="9" spans="1:60" outlineLevel="1" x14ac:dyDescent="0.2">
      <c r="A9" s="170">
        <v>1</v>
      </c>
      <c r="B9" s="171" t="s">
        <v>120</v>
      </c>
      <c r="C9" s="186" t="s">
        <v>121</v>
      </c>
      <c r="D9" s="172" t="s">
        <v>122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15</v>
      </c>
      <c r="M9" s="175">
        <f>G9*(1+L9/100)</f>
        <v>0</v>
      </c>
      <c r="N9" s="173">
        <v>0.12720000000000001</v>
      </c>
      <c r="O9" s="173">
        <f>ROUND(E9*N9,2)</f>
        <v>0.13</v>
      </c>
      <c r="P9" s="173">
        <v>0</v>
      </c>
      <c r="Q9" s="173">
        <f>ROUND(E9*P9,2)</f>
        <v>0</v>
      </c>
      <c r="R9" s="175"/>
      <c r="S9" s="175" t="s">
        <v>123</v>
      </c>
      <c r="T9" s="176" t="s">
        <v>123</v>
      </c>
      <c r="U9" s="157">
        <v>0.55100000000000005</v>
      </c>
      <c r="V9" s="157">
        <f>ROUND(E9*U9,2)</f>
        <v>0.55000000000000004</v>
      </c>
      <c r="W9" s="157"/>
      <c r="X9" s="157" t="s">
        <v>124</v>
      </c>
      <c r="Y9" s="157" t="s">
        <v>125</v>
      </c>
      <c r="Z9" s="147"/>
      <c r="AA9" s="147"/>
      <c r="AB9" s="147"/>
      <c r="AC9" s="147"/>
      <c r="AD9" s="147"/>
      <c r="AE9" s="147"/>
      <c r="AF9" s="147"/>
      <c r="AG9" s="147" t="s">
        <v>126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7" t="s">
        <v>127</v>
      </c>
      <c r="D10" s="158"/>
      <c r="E10" s="159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128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87" t="s">
        <v>129</v>
      </c>
      <c r="D11" s="158"/>
      <c r="E11" s="159">
        <v>1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128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0">
        <v>2</v>
      </c>
      <c r="B12" s="171" t="s">
        <v>130</v>
      </c>
      <c r="C12" s="186" t="s">
        <v>131</v>
      </c>
      <c r="D12" s="172" t="s">
        <v>122</v>
      </c>
      <c r="E12" s="173">
        <v>11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15</v>
      </c>
      <c r="M12" s="175">
        <f>G12*(1+L12/100)</f>
        <v>0</v>
      </c>
      <c r="N12" s="173">
        <v>4.3630000000000002E-2</v>
      </c>
      <c r="O12" s="173">
        <f>ROUND(E12*N12,2)</f>
        <v>0.48</v>
      </c>
      <c r="P12" s="173">
        <v>0</v>
      </c>
      <c r="Q12" s="173">
        <f>ROUND(E12*P12,2)</f>
        <v>0</v>
      </c>
      <c r="R12" s="175"/>
      <c r="S12" s="175" t="s">
        <v>123</v>
      </c>
      <c r="T12" s="176" t="s">
        <v>123</v>
      </c>
      <c r="U12" s="157">
        <v>0.55611999999999995</v>
      </c>
      <c r="V12" s="157">
        <f>ROUND(E12*U12,2)</f>
        <v>6.12</v>
      </c>
      <c r="W12" s="157"/>
      <c r="X12" s="157" t="s">
        <v>124</v>
      </c>
      <c r="Y12" s="157" t="s">
        <v>125</v>
      </c>
      <c r="Z12" s="147"/>
      <c r="AA12" s="147"/>
      <c r="AB12" s="147"/>
      <c r="AC12" s="147"/>
      <c r="AD12" s="147"/>
      <c r="AE12" s="147"/>
      <c r="AF12" s="147"/>
      <c r="AG12" s="147" t="s">
        <v>126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2" x14ac:dyDescent="0.2">
      <c r="A13" s="154"/>
      <c r="B13" s="155"/>
      <c r="C13" s="249" t="s">
        <v>629</v>
      </c>
      <c r="D13" s="250"/>
      <c r="E13" s="250"/>
      <c r="F13" s="250"/>
      <c r="G13" s="250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132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7" t="str">
        <f>C13</f>
        <v>V položce jsou zakalkulovány i náklady na bednění a odbednění konstrukce a na dodávku a uložení potřebné výztuže.</v>
      </c>
      <c r="BB13" s="147"/>
      <c r="BC13" s="147"/>
      <c r="BD13" s="147"/>
      <c r="BE13" s="147"/>
      <c r="BF13" s="147"/>
      <c r="BG13" s="147"/>
      <c r="BH13" s="147"/>
    </row>
    <row r="14" spans="1:60" ht="22.5" outlineLevel="3" x14ac:dyDescent="0.2">
      <c r="A14" s="154"/>
      <c r="B14" s="155"/>
      <c r="C14" s="251" t="s">
        <v>133</v>
      </c>
      <c r="D14" s="252"/>
      <c r="E14" s="252"/>
      <c r="F14" s="252"/>
      <c r="G14" s="252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132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7" t="str">
        <f>C14</f>
        <v>V položce jsou zakalkulovány náklady na pomocné pracovní lešení o výšce podlahy do 1900 mm a pro zatížení 1,5 kPa.</v>
      </c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7" t="s">
        <v>134</v>
      </c>
      <c r="D15" s="158"/>
      <c r="E15" s="159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128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87" t="s">
        <v>135</v>
      </c>
      <c r="D16" s="158"/>
      <c r="E16" s="159">
        <v>6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128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87" t="s">
        <v>136</v>
      </c>
      <c r="D17" s="158"/>
      <c r="E17" s="159">
        <v>1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128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87" t="s">
        <v>127</v>
      </c>
      <c r="D18" s="158"/>
      <c r="E18" s="159"/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128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87" t="s">
        <v>137</v>
      </c>
      <c r="D19" s="158"/>
      <c r="E19" s="159">
        <v>4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128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0">
        <v>3</v>
      </c>
      <c r="B20" s="171" t="s">
        <v>138</v>
      </c>
      <c r="C20" s="186" t="s">
        <v>139</v>
      </c>
      <c r="D20" s="172" t="s">
        <v>122</v>
      </c>
      <c r="E20" s="173">
        <v>3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15</v>
      </c>
      <c r="M20" s="175">
        <f>G20*(1+L20/100)</f>
        <v>0</v>
      </c>
      <c r="N20" s="173">
        <v>1.7260000000000001E-2</v>
      </c>
      <c r="O20" s="173">
        <f>ROUND(E20*N20,2)</f>
        <v>0.05</v>
      </c>
      <c r="P20" s="173">
        <v>0</v>
      </c>
      <c r="Q20" s="173">
        <f>ROUND(E20*P20,2)</f>
        <v>0</v>
      </c>
      <c r="R20" s="175"/>
      <c r="S20" s="175" t="s">
        <v>123</v>
      </c>
      <c r="T20" s="176" t="s">
        <v>123</v>
      </c>
      <c r="U20" s="157">
        <v>0.23250000000000001</v>
      </c>
      <c r="V20" s="157">
        <f>ROUND(E20*U20,2)</f>
        <v>0.7</v>
      </c>
      <c r="W20" s="157"/>
      <c r="X20" s="157" t="s">
        <v>124</v>
      </c>
      <c r="Y20" s="157" t="s">
        <v>125</v>
      </c>
      <c r="Z20" s="147"/>
      <c r="AA20" s="147"/>
      <c r="AB20" s="147"/>
      <c r="AC20" s="147"/>
      <c r="AD20" s="147"/>
      <c r="AE20" s="147"/>
      <c r="AF20" s="147"/>
      <c r="AG20" s="147" t="s">
        <v>126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249" t="s">
        <v>140</v>
      </c>
      <c r="D21" s="250"/>
      <c r="E21" s="250"/>
      <c r="F21" s="250"/>
      <c r="G21" s="250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132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7" t="s">
        <v>127</v>
      </c>
      <c r="D22" s="158"/>
      <c r="E22" s="159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128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87" t="s">
        <v>141</v>
      </c>
      <c r="D23" s="158"/>
      <c r="E23" s="159">
        <v>1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128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87" t="s">
        <v>142</v>
      </c>
      <c r="D24" s="158"/>
      <c r="E24" s="159">
        <v>1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128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87" t="s">
        <v>143</v>
      </c>
      <c r="D25" s="158"/>
      <c r="E25" s="159">
        <v>1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128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0">
        <v>4</v>
      </c>
      <c r="B26" s="171" t="s">
        <v>144</v>
      </c>
      <c r="C26" s="186" t="s">
        <v>145</v>
      </c>
      <c r="D26" s="172" t="s">
        <v>122</v>
      </c>
      <c r="E26" s="173">
        <v>32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15</v>
      </c>
      <c r="M26" s="175">
        <f>G26*(1+L26/100)</f>
        <v>0</v>
      </c>
      <c r="N26" s="173">
        <v>1.9619999999999999E-2</v>
      </c>
      <c r="O26" s="173">
        <f>ROUND(E26*N26,2)</f>
        <v>0.63</v>
      </c>
      <c r="P26" s="173">
        <v>0</v>
      </c>
      <c r="Q26" s="173">
        <f>ROUND(E26*P26,2)</f>
        <v>0</v>
      </c>
      <c r="R26" s="175"/>
      <c r="S26" s="175" t="s">
        <v>123</v>
      </c>
      <c r="T26" s="176" t="s">
        <v>123</v>
      </c>
      <c r="U26" s="157">
        <v>0.245</v>
      </c>
      <c r="V26" s="157">
        <f>ROUND(E26*U26,2)</f>
        <v>7.84</v>
      </c>
      <c r="W26" s="157"/>
      <c r="X26" s="157" t="s">
        <v>124</v>
      </c>
      <c r="Y26" s="157" t="s">
        <v>125</v>
      </c>
      <c r="Z26" s="147"/>
      <c r="AA26" s="147"/>
      <c r="AB26" s="147"/>
      <c r="AC26" s="147"/>
      <c r="AD26" s="147"/>
      <c r="AE26" s="147"/>
      <c r="AF26" s="147"/>
      <c r="AG26" s="147" t="s">
        <v>126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249" t="s">
        <v>140</v>
      </c>
      <c r="D27" s="250"/>
      <c r="E27" s="250"/>
      <c r="F27" s="250"/>
      <c r="G27" s="250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132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7" t="s">
        <v>146</v>
      </c>
      <c r="D28" s="158"/>
      <c r="E28" s="159"/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128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87" t="s">
        <v>147</v>
      </c>
      <c r="D29" s="158"/>
      <c r="E29" s="159">
        <v>1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128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87" t="s">
        <v>147</v>
      </c>
      <c r="D30" s="158"/>
      <c r="E30" s="159">
        <v>1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128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87" t="s">
        <v>148</v>
      </c>
      <c r="D31" s="158"/>
      <c r="E31" s="159">
        <v>1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128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87" t="s">
        <v>149</v>
      </c>
      <c r="D32" s="158"/>
      <c r="E32" s="159">
        <v>6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128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87" t="s">
        <v>150</v>
      </c>
      <c r="D33" s="158"/>
      <c r="E33" s="159">
        <v>1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128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87" t="s">
        <v>151</v>
      </c>
      <c r="D34" s="158"/>
      <c r="E34" s="159">
        <v>1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128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87" t="s">
        <v>151</v>
      </c>
      <c r="D35" s="158"/>
      <c r="E35" s="159">
        <v>1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128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88" t="s">
        <v>152</v>
      </c>
      <c r="D36" s="160"/>
      <c r="E36" s="161">
        <v>12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128</v>
      </c>
      <c r="AH36" s="147">
        <v>1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187" t="s">
        <v>153</v>
      </c>
      <c r="D37" s="158"/>
      <c r="E37" s="159"/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128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87" t="s">
        <v>154</v>
      </c>
      <c r="D38" s="158"/>
      <c r="E38" s="159">
        <v>1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128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87" t="s">
        <v>154</v>
      </c>
      <c r="D39" s="158"/>
      <c r="E39" s="159">
        <v>1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128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87" t="s">
        <v>155</v>
      </c>
      <c r="D40" s="158"/>
      <c r="E40" s="159">
        <v>1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128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87" t="s">
        <v>156</v>
      </c>
      <c r="D41" s="158"/>
      <c r="E41" s="159">
        <v>6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128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87" t="s">
        <v>157</v>
      </c>
      <c r="D42" s="158"/>
      <c r="E42" s="159">
        <v>1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128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88" t="s">
        <v>152</v>
      </c>
      <c r="D43" s="160"/>
      <c r="E43" s="161">
        <v>10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128</v>
      </c>
      <c r="AH43" s="147">
        <v>1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87" t="s">
        <v>158</v>
      </c>
      <c r="D44" s="158"/>
      <c r="E44" s="159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128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87" t="s">
        <v>159</v>
      </c>
      <c r="D45" s="158"/>
      <c r="E45" s="159">
        <v>1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128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87" t="s">
        <v>159</v>
      </c>
      <c r="D46" s="158"/>
      <c r="E46" s="159">
        <v>1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128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87" t="s">
        <v>160</v>
      </c>
      <c r="D47" s="158"/>
      <c r="E47" s="159">
        <v>1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128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87" t="s">
        <v>161</v>
      </c>
      <c r="D48" s="158"/>
      <c r="E48" s="159">
        <v>2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128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87" t="s">
        <v>162</v>
      </c>
      <c r="D49" s="158"/>
      <c r="E49" s="159">
        <v>1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128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87" t="s">
        <v>162</v>
      </c>
      <c r="D50" s="158"/>
      <c r="E50" s="159">
        <v>1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128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87" t="s">
        <v>162</v>
      </c>
      <c r="D51" s="158"/>
      <c r="E51" s="159">
        <v>1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128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87" t="s">
        <v>162</v>
      </c>
      <c r="D52" s="158"/>
      <c r="E52" s="159">
        <v>1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128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87" t="s">
        <v>163</v>
      </c>
      <c r="D53" s="158"/>
      <c r="E53" s="159">
        <v>1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128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88" t="s">
        <v>152</v>
      </c>
      <c r="D54" s="160"/>
      <c r="E54" s="161">
        <v>10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128</v>
      </c>
      <c r="AH54" s="147">
        <v>1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0">
        <v>5</v>
      </c>
      <c r="B55" s="171" t="s">
        <v>164</v>
      </c>
      <c r="C55" s="186" t="s">
        <v>165</v>
      </c>
      <c r="D55" s="172" t="s">
        <v>122</v>
      </c>
      <c r="E55" s="173">
        <v>9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15</v>
      </c>
      <c r="M55" s="175">
        <f>G55*(1+L55/100)</f>
        <v>0</v>
      </c>
      <c r="N55" s="173">
        <v>4.9540000000000001E-2</v>
      </c>
      <c r="O55" s="173">
        <f>ROUND(E55*N55,2)</f>
        <v>0.45</v>
      </c>
      <c r="P55" s="173">
        <v>0</v>
      </c>
      <c r="Q55" s="173">
        <f>ROUND(E55*P55,2)</f>
        <v>0</v>
      </c>
      <c r="R55" s="175"/>
      <c r="S55" s="175" t="s">
        <v>123</v>
      </c>
      <c r="T55" s="176" t="s">
        <v>123</v>
      </c>
      <c r="U55" s="157">
        <v>0.42099999999999999</v>
      </c>
      <c r="V55" s="157">
        <f>ROUND(E55*U55,2)</f>
        <v>3.79</v>
      </c>
      <c r="W55" s="157"/>
      <c r="X55" s="157" t="s">
        <v>124</v>
      </c>
      <c r="Y55" s="157" t="s">
        <v>125</v>
      </c>
      <c r="Z55" s="147"/>
      <c r="AA55" s="147"/>
      <c r="AB55" s="147"/>
      <c r="AC55" s="147"/>
      <c r="AD55" s="147"/>
      <c r="AE55" s="147"/>
      <c r="AF55" s="147"/>
      <c r="AG55" s="147" t="s">
        <v>126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87" t="s">
        <v>134</v>
      </c>
      <c r="D56" s="158"/>
      <c r="E56" s="159"/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128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87" t="s">
        <v>166</v>
      </c>
      <c r="D57" s="158"/>
      <c r="E57" s="159">
        <v>7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128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87" t="s">
        <v>127</v>
      </c>
      <c r="D58" s="158"/>
      <c r="E58" s="159"/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128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87" t="s">
        <v>167</v>
      </c>
      <c r="D59" s="158"/>
      <c r="E59" s="159">
        <v>2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128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0">
        <v>6</v>
      </c>
      <c r="B60" s="171" t="s">
        <v>168</v>
      </c>
      <c r="C60" s="186" t="s">
        <v>169</v>
      </c>
      <c r="D60" s="172" t="s">
        <v>170</v>
      </c>
      <c r="E60" s="173">
        <v>16.1325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15</v>
      </c>
      <c r="M60" s="175">
        <f>G60*(1+L60/100)</f>
        <v>0</v>
      </c>
      <c r="N60" s="173">
        <v>0.12906000000000001</v>
      </c>
      <c r="O60" s="173">
        <f>ROUND(E60*N60,2)</f>
        <v>2.08</v>
      </c>
      <c r="P60" s="173">
        <v>0</v>
      </c>
      <c r="Q60" s="173">
        <f>ROUND(E60*P60,2)</f>
        <v>0</v>
      </c>
      <c r="R60" s="175"/>
      <c r="S60" s="175" t="s">
        <v>123</v>
      </c>
      <c r="T60" s="176" t="s">
        <v>123</v>
      </c>
      <c r="U60" s="157">
        <v>0.68899999999999995</v>
      </c>
      <c r="V60" s="157">
        <f>ROUND(E60*U60,2)</f>
        <v>11.12</v>
      </c>
      <c r="W60" s="157"/>
      <c r="X60" s="157" t="s">
        <v>124</v>
      </c>
      <c r="Y60" s="157" t="s">
        <v>125</v>
      </c>
      <c r="Z60" s="147"/>
      <c r="AA60" s="147"/>
      <c r="AB60" s="147"/>
      <c r="AC60" s="147"/>
      <c r="AD60" s="147"/>
      <c r="AE60" s="147"/>
      <c r="AF60" s="147"/>
      <c r="AG60" s="147" t="s">
        <v>126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87" t="s">
        <v>127</v>
      </c>
      <c r="D61" s="158"/>
      <c r="E61" s="159"/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128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87" t="s">
        <v>171</v>
      </c>
      <c r="D62" s="158"/>
      <c r="E62" s="159">
        <v>3.2265000000000001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128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87" t="s">
        <v>172</v>
      </c>
      <c r="D63" s="158"/>
      <c r="E63" s="159">
        <v>3.2265000000000001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128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87" t="s">
        <v>173</v>
      </c>
      <c r="D64" s="158"/>
      <c r="E64" s="159">
        <v>3.2265000000000001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128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87" t="s">
        <v>174</v>
      </c>
      <c r="D65" s="158"/>
      <c r="E65" s="159">
        <v>3.2265000000000001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128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87" t="s">
        <v>175</v>
      </c>
      <c r="D66" s="158"/>
      <c r="E66" s="159">
        <v>3.2265000000000001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128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0">
        <v>7</v>
      </c>
      <c r="B67" s="171" t="s">
        <v>176</v>
      </c>
      <c r="C67" s="186" t="s">
        <v>177</v>
      </c>
      <c r="D67" s="172" t="s">
        <v>170</v>
      </c>
      <c r="E67" s="173">
        <v>79.941550000000007</v>
      </c>
      <c r="F67" s="174"/>
      <c r="G67" s="175">
        <f>ROUND(E67*F67,2)</f>
        <v>0</v>
      </c>
      <c r="H67" s="174"/>
      <c r="I67" s="175">
        <f>ROUND(E67*H67,2)</f>
        <v>0</v>
      </c>
      <c r="J67" s="174"/>
      <c r="K67" s="175">
        <f>ROUND(E67*J67,2)</f>
        <v>0</v>
      </c>
      <c r="L67" s="175">
        <v>15</v>
      </c>
      <c r="M67" s="175">
        <f>G67*(1+L67/100)</f>
        <v>0</v>
      </c>
      <c r="N67" s="173">
        <v>0.26538</v>
      </c>
      <c r="O67" s="173">
        <f>ROUND(E67*N67,2)</f>
        <v>21.21</v>
      </c>
      <c r="P67" s="173">
        <v>0</v>
      </c>
      <c r="Q67" s="173">
        <f>ROUND(E67*P67,2)</f>
        <v>0</v>
      </c>
      <c r="R67" s="175"/>
      <c r="S67" s="175" t="s">
        <v>123</v>
      </c>
      <c r="T67" s="176" t="s">
        <v>123</v>
      </c>
      <c r="U67" s="157">
        <v>0.79900000000000004</v>
      </c>
      <c r="V67" s="157">
        <f>ROUND(E67*U67,2)</f>
        <v>63.87</v>
      </c>
      <c r="W67" s="157"/>
      <c r="X67" s="157" t="s">
        <v>124</v>
      </c>
      <c r="Y67" s="157" t="s">
        <v>125</v>
      </c>
      <c r="Z67" s="147"/>
      <c r="AA67" s="147"/>
      <c r="AB67" s="147"/>
      <c r="AC67" s="147"/>
      <c r="AD67" s="147"/>
      <c r="AE67" s="147"/>
      <c r="AF67" s="147"/>
      <c r="AG67" s="147" t="s">
        <v>126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187" t="s">
        <v>127</v>
      </c>
      <c r="D68" s="158"/>
      <c r="E68" s="159"/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128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87" t="s">
        <v>178</v>
      </c>
      <c r="D69" s="158"/>
      <c r="E69" s="159">
        <v>2.5095000000000001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128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88" t="s">
        <v>152</v>
      </c>
      <c r="D70" s="160"/>
      <c r="E70" s="161">
        <v>2.5095000000000001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128</v>
      </c>
      <c r="AH70" s="147">
        <v>1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87" t="s">
        <v>146</v>
      </c>
      <c r="D71" s="158"/>
      <c r="E71" s="159"/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128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87" t="s">
        <v>179</v>
      </c>
      <c r="D72" s="158"/>
      <c r="E72" s="159">
        <v>2.5002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128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87" t="s">
        <v>179</v>
      </c>
      <c r="D73" s="158"/>
      <c r="E73" s="159">
        <v>2.5002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128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87" t="s">
        <v>180</v>
      </c>
      <c r="D74" s="158"/>
      <c r="E74" s="159">
        <v>2.5002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128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87" t="s">
        <v>181</v>
      </c>
      <c r="D75" s="158"/>
      <c r="E75" s="159">
        <v>15.001200000000001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128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87" t="s">
        <v>182</v>
      </c>
      <c r="D76" s="158"/>
      <c r="E76" s="159">
        <v>1.6668000000000001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128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87" t="s">
        <v>183</v>
      </c>
      <c r="D77" s="158"/>
      <c r="E77" s="159">
        <v>1.6668000000000001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128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87" t="s">
        <v>183</v>
      </c>
      <c r="D78" s="158"/>
      <c r="E78" s="159">
        <v>1.6668000000000001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128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88" t="s">
        <v>152</v>
      </c>
      <c r="D79" s="160"/>
      <c r="E79" s="161">
        <v>27.502199999999998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128</v>
      </c>
      <c r="AH79" s="147">
        <v>1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87" t="s">
        <v>153</v>
      </c>
      <c r="D80" s="158"/>
      <c r="E80" s="159"/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128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87" t="s">
        <v>184</v>
      </c>
      <c r="D81" s="158"/>
      <c r="E81" s="159">
        <v>2.5002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128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87" t="s">
        <v>184</v>
      </c>
      <c r="D82" s="158"/>
      <c r="E82" s="159">
        <v>2.5002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128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87" t="s">
        <v>185</v>
      </c>
      <c r="D83" s="158"/>
      <c r="E83" s="159">
        <v>1.6668000000000001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128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87" t="s">
        <v>186</v>
      </c>
      <c r="D84" s="158"/>
      <c r="E84" s="159">
        <v>15.001200000000001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128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87" t="s">
        <v>187</v>
      </c>
      <c r="D85" s="158"/>
      <c r="E85" s="159">
        <v>2.5002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128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88" t="s">
        <v>152</v>
      </c>
      <c r="D86" s="160"/>
      <c r="E86" s="161">
        <v>24.168600000000001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128</v>
      </c>
      <c r="AH86" s="147">
        <v>1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87" t="s">
        <v>158</v>
      </c>
      <c r="D87" s="158"/>
      <c r="E87" s="159"/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128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87" t="s">
        <v>188</v>
      </c>
      <c r="D88" s="158"/>
      <c r="E88" s="159">
        <v>3.20275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128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87" t="s">
        <v>189</v>
      </c>
      <c r="D89" s="158"/>
      <c r="E89" s="159">
        <v>2.5065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128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187" t="s">
        <v>190</v>
      </c>
      <c r="D90" s="158"/>
      <c r="E90" s="159">
        <v>2.5065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128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187" t="s">
        <v>191</v>
      </c>
      <c r="D91" s="158"/>
      <c r="E91" s="159">
        <v>5.0129999999999999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128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87" t="s">
        <v>192</v>
      </c>
      <c r="D92" s="158"/>
      <c r="E92" s="159">
        <v>2.5065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128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87" t="s">
        <v>192</v>
      </c>
      <c r="D93" s="158"/>
      <c r="E93" s="159">
        <v>2.5065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128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187" t="s">
        <v>192</v>
      </c>
      <c r="D94" s="158"/>
      <c r="E94" s="159">
        <v>2.5065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128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87" t="s">
        <v>192</v>
      </c>
      <c r="D95" s="158"/>
      <c r="E95" s="159">
        <v>2.5065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128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87" t="s">
        <v>193</v>
      </c>
      <c r="D96" s="158"/>
      <c r="E96" s="159">
        <v>2.5065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128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88" t="s">
        <v>152</v>
      </c>
      <c r="D97" s="160"/>
      <c r="E97" s="161">
        <v>25.76125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128</v>
      </c>
      <c r="AH97" s="147">
        <v>1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x14ac:dyDescent="0.2">
      <c r="A98" s="163" t="s">
        <v>118</v>
      </c>
      <c r="B98" s="164" t="s">
        <v>55</v>
      </c>
      <c r="C98" s="185" t="s">
        <v>56</v>
      </c>
      <c r="D98" s="165"/>
      <c r="E98" s="166"/>
      <c r="F98" s="167"/>
      <c r="G98" s="167">
        <f>SUMIF(AG99:AG136,"&lt;&gt;NOR",G99:G136)</f>
        <v>0</v>
      </c>
      <c r="H98" s="167"/>
      <c r="I98" s="167">
        <f>SUM(I99:I136)</f>
        <v>0</v>
      </c>
      <c r="J98" s="167"/>
      <c r="K98" s="167">
        <f>SUM(K99:K136)</f>
        <v>0</v>
      </c>
      <c r="L98" s="167"/>
      <c r="M98" s="167">
        <f>SUM(M99:M136)</f>
        <v>0</v>
      </c>
      <c r="N98" s="166"/>
      <c r="O98" s="166">
        <f>SUM(O99:O136)</f>
        <v>0.1</v>
      </c>
      <c r="P98" s="166"/>
      <c r="Q98" s="166">
        <f>SUM(Q99:Q136)</f>
        <v>0</v>
      </c>
      <c r="R98" s="167"/>
      <c r="S98" s="167"/>
      <c r="T98" s="168"/>
      <c r="U98" s="162"/>
      <c r="V98" s="162">
        <f>SUM(V99:V136)</f>
        <v>39.07</v>
      </c>
      <c r="W98" s="162"/>
      <c r="X98" s="162"/>
      <c r="Y98" s="162"/>
      <c r="AG98" t="s">
        <v>119</v>
      </c>
    </row>
    <row r="99" spans="1:60" outlineLevel="1" x14ac:dyDescent="0.2">
      <c r="A99" s="170">
        <v>8</v>
      </c>
      <c r="B99" s="171" t="s">
        <v>194</v>
      </c>
      <c r="C99" s="186" t="s">
        <v>195</v>
      </c>
      <c r="D99" s="172" t="s">
        <v>122</v>
      </c>
      <c r="E99" s="173">
        <v>35</v>
      </c>
      <c r="F99" s="174"/>
      <c r="G99" s="175">
        <f>ROUND(E99*F99,2)</f>
        <v>0</v>
      </c>
      <c r="H99" s="174"/>
      <c r="I99" s="175">
        <f>ROUND(E99*H99,2)</f>
        <v>0</v>
      </c>
      <c r="J99" s="174"/>
      <c r="K99" s="175">
        <f>ROUND(E99*J99,2)</f>
        <v>0</v>
      </c>
      <c r="L99" s="175">
        <v>15</v>
      </c>
      <c r="M99" s="175">
        <f>G99*(1+L99/100)</f>
        <v>0</v>
      </c>
      <c r="N99" s="173">
        <v>2.4000000000000001E-4</v>
      </c>
      <c r="O99" s="173">
        <f>ROUND(E99*N99,2)</f>
        <v>0.01</v>
      </c>
      <c r="P99" s="173">
        <v>0</v>
      </c>
      <c r="Q99" s="173">
        <f>ROUND(E99*P99,2)</f>
        <v>0</v>
      </c>
      <c r="R99" s="175"/>
      <c r="S99" s="175" t="s">
        <v>123</v>
      </c>
      <c r="T99" s="176" t="s">
        <v>123</v>
      </c>
      <c r="U99" s="157">
        <v>1.04</v>
      </c>
      <c r="V99" s="157">
        <f>ROUND(E99*U99,2)</f>
        <v>36.4</v>
      </c>
      <c r="W99" s="157"/>
      <c r="X99" s="157" t="s">
        <v>124</v>
      </c>
      <c r="Y99" s="157" t="s">
        <v>125</v>
      </c>
      <c r="Z99" s="147"/>
      <c r="AA99" s="147"/>
      <c r="AB99" s="147"/>
      <c r="AC99" s="147"/>
      <c r="AD99" s="147"/>
      <c r="AE99" s="147"/>
      <c r="AF99" s="147"/>
      <c r="AG99" s="147" t="s">
        <v>126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249" t="s">
        <v>196</v>
      </c>
      <c r="D100" s="250"/>
      <c r="E100" s="250"/>
      <c r="F100" s="250"/>
      <c r="G100" s="250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132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187" t="s">
        <v>127</v>
      </c>
      <c r="D101" s="158"/>
      <c r="E101" s="159"/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128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87" t="s">
        <v>141</v>
      </c>
      <c r="D102" s="158"/>
      <c r="E102" s="159">
        <v>1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128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87" t="s">
        <v>142</v>
      </c>
      <c r="D103" s="158"/>
      <c r="E103" s="159">
        <v>1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128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87" t="s">
        <v>143</v>
      </c>
      <c r="D104" s="158"/>
      <c r="E104" s="159">
        <v>1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128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88" t="s">
        <v>152</v>
      </c>
      <c r="D105" s="160"/>
      <c r="E105" s="161">
        <v>3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128</v>
      </c>
      <c r="AH105" s="147">
        <v>1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187" t="s">
        <v>146</v>
      </c>
      <c r="D106" s="158"/>
      <c r="E106" s="159"/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128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87" t="s">
        <v>147</v>
      </c>
      <c r="D107" s="158"/>
      <c r="E107" s="159">
        <v>1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128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87" t="s">
        <v>147</v>
      </c>
      <c r="D108" s="158"/>
      <c r="E108" s="159">
        <v>1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128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87" t="s">
        <v>148</v>
      </c>
      <c r="D109" s="158"/>
      <c r="E109" s="159">
        <v>1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128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187" t="s">
        <v>149</v>
      </c>
      <c r="D110" s="158"/>
      <c r="E110" s="159">
        <v>6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128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87" t="s">
        <v>150</v>
      </c>
      <c r="D111" s="158"/>
      <c r="E111" s="159">
        <v>1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128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187" t="s">
        <v>151</v>
      </c>
      <c r="D112" s="158"/>
      <c r="E112" s="159">
        <v>1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128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87" t="s">
        <v>151</v>
      </c>
      <c r="D113" s="158"/>
      <c r="E113" s="159">
        <v>1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128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188" t="s">
        <v>152</v>
      </c>
      <c r="D114" s="160"/>
      <c r="E114" s="161">
        <v>12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128</v>
      </c>
      <c r="AH114" s="147">
        <v>1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87" t="s">
        <v>153</v>
      </c>
      <c r="D115" s="158"/>
      <c r="E115" s="159"/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128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87" t="s">
        <v>154</v>
      </c>
      <c r="D116" s="158"/>
      <c r="E116" s="159">
        <v>1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128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87" t="s">
        <v>154</v>
      </c>
      <c r="D117" s="158"/>
      <c r="E117" s="159">
        <v>1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128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87" t="s">
        <v>155</v>
      </c>
      <c r="D118" s="158"/>
      <c r="E118" s="159">
        <v>1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128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87" t="s">
        <v>156</v>
      </c>
      <c r="D119" s="158"/>
      <c r="E119" s="159">
        <v>6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128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87" t="s">
        <v>157</v>
      </c>
      <c r="D120" s="158"/>
      <c r="E120" s="159">
        <v>1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128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88" t="s">
        <v>152</v>
      </c>
      <c r="D121" s="160"/>
      <c r="E121" s="161">
        <v>10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128</v>
      </c>
      <c r="AH121" s="147">
        <v>1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87" t="s">
        <v>158</v>
      </c>
      <c r="D122" s="158"/>
      <c r="E122" s="159"/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128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4"/>
      <c r="B123" s="155"/>
      <c r="C123" s="187" t="s">
        <v>159</v>
      </c>
      <c r="D123" s="158"/>
      <c r="E123" s="159">
        <v>1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128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4"/>
      <c r="B124" s="155"/>
      <c r="C124" s="187" t="s">
        <v>159</v>
      </c>
      <c r="D124" s="158"/>
      <c r="E124" s="159">
        <v>1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128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87" t="s">
        <v>160</v>
      </c>
      <c r="D125" s="158"/>
      <c r="E125" s="159">
        <v>1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128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187" t="s">
        <v>161</v>
      </c>
      <c r="D126" s="158"/>
      <c r="E126" s="159">
        <v>2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128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">
      <c r="A127" s="154"/>
      <c r="B127" s="155"/>
      <c r="C127" s="187" t="s">
        <v>162</v>
      </c>
      <c r="D127" s="158"/>
      <c r="E127" s="159">
        <v>1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128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87" t="s">
        <v>162</v>
      </c>
      <c r="D128" s="158"/>
      <c r="E128" s="159">
        <v>1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128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87" t="s">
        <v>162</v>
      </c>
      <c r="D129" s="158"/>
      <c r="E129" s="159">
        <v>1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128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187" t="s">
        <v>162</v>
      </c>
      <c r="D130" s="158"/>
      <c r="E130" s="159">
        <v>1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128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187" t="s">
        <v>163</v>
      </c>
      <c r="D131" s="158"/>
      <c r="E131" s="159">
        <v>1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128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88" t="s">
        <v>152</v>
      </c>
      <c r="D132" s="160"/>
      <c r="E132" s="161">
        <v>10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128</v>
      </c>
      <c r="AH132" s="147">
        <v>1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2.5" outlineLevel="1" x14ac:dyDescent="0.2">
      <c r="A133" s="170">
        <v>9</v>
      </c>
      <c r="B133" s="171" t="s">
        <v>197</v>
      </c>
      <c r="C133" s="186" t="s">
        <v>198</v>
      </c>
      <c r="D133" s="172" t="s">
        <v>170</v>
      </c>
      <c r="E133" s="173">
        <v>3.2265000000000001</v>
      </c>
      <c r="F133" s="174"/>
      <c r="G133" s="175">
        <f>ROUND(E133*F133,2)</f>
        <v>0</v>
      </c>
      <c r="H133" s="174"/>
      <c r="I133" s="175">
        <f>ROUND(E133*H133,2)</f>
        <v>0</v>
      </c>
      <c r="J133" s="174"/>
      <c r="K133" s="175">
        <f>ROUND(E133*J133,2)</f>
        <v>0</v>
      </c>
      <c r="L133" s="175">
        <v>15</v>
      </c>
      <c r="M133" s="175">
        <f>G133*(1+L133/100)</f>
        <v>0</v>
      </c>
      <c r="N133" s="173">
        <v>1.5769999999999999E-2</v>
      </c>
      <c r="O133" s="173">
        <f>ROUND(E133*N133,2)</f>
        <v>0.05</v>
      </c>
      <c r="P133" s="173">
        <v>0</v>
      </c>
      <c r="Q133" s="173">
        <f>ROUND(E133*P133,2)</f>
        <v>0</v>
      </c>
      <c r="R133" s="175"/>
      <c r="S133" s="175" t="s">
        <v>123</v>
      </c>
      <c r="T133" s="176" t="s">
        <v>123</v>
      </c>
      <c r="U133" s="157">
        <v>0.82599999999999996</v>
      </c>
      <c r="V133" s="157">
        <f>ROUND(E133*U133,2)</f>
        <v>2.67</v>
      </c>
      <c r="W133" s="157"/>
      <c r="X133" s="157" t="s">
        <v>124</v>
      </c>
      <c r="Y133" s="157" t="s">
        <v>125</v>
      </c>
      <c r="Z133" s="147"/>
      <c r="AA133" s="147"/>
      <c r="AB133" s="147"/>
      <c r="AC133" s="147"/>
      <c r="AD133" s="147"/>
      <c r="AE133" s="147"/>
      <c r="AF133" s="147"/>
      <c r="AG133" s="147" t="s">
        <v>126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187" t="s">
        <v>127</v>
      </c>
      <c r="D134" s="158"/>
      <c r="E134" s="159"/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128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4"/>
      <c r="B135" s="155"/>
      <c r="C135" s="187" t="s">
        <v>199</v>
      </c>
      <c r="D135" s="158"/>
      <c r="E135" s="159">
        <v>3.2265000000000001</v>
      </c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128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8">
        <v>10</v>
      </c>
      <c r="B136" s="179" t="s">
        <v>200</v>
      </c>
      <c r="C136" s="189" t="s">
        <v>201</v>
      </c>
      <c r="D136" s="180" t="s">
        <v>122</v>
      </c>
      <c r="E136" s="181">
        <v>35</v>
      </c>
      <c r="F136" s="182"/>
      <c r="G136" s="183">
        <f>ROUND(E136*F136,2)</f>
        <v>0</v>
      </c>
      <c r="H136" s="182"/>
      <c r="I136" s="183">
        <f>ROUND(E136*H136,2)</f>
        <v>0</v>
      </c>
      <c r="J136" s="182"/>
      <c r="K136" s="183">
        <f>ROUND(E136*J136,2)</f>
        <v>0</v>
      </c>
      <c r="L136" s="183">
        <v>15</v>
      </c>
      <c r="M136" s="183">
        <f>G136*(1+L136/100)</f>
        <v>0</v>
      </c>
      <c r="N136" s="181">
        <v>1E-3</v>
      </c>
      <c r="O136" s="181">
        <f>ROUND(E136*N136,2)</f>
        <v>0.04</v>
      </c>
      <c r="P136" s="181">
        <v>0</v>
      </c>
      <c r="Q136" s="181">
        <f>ROUND(E136*P136,2)</f>
        <v>0</v>
      </c>
      <c r="R136" s="183" t="s">
        <v>202</v>
      </c>
      <c r="S136" s="183" t="s">
        <v>123</v>
      </c>
      <c r="T136" s="184" t="s">
        <v>203</v>
      </c>
      <c r="U136" s="157">
        <v>0</v>
      </c>
      <c r="V136" s="157">
        <f>ROUND(E136*U136,2)</f>
        <v>0</v>
      </c>
      <c r="W136" s="157"/>
      <c r="X136" s="157" t="s">
        <v>204</v>
      </c>
      <c r="Y136" s="157" t="s">
        <v>125</v>
      </c>
      <c r="Z136" s="147"/>
      <c r="AA136" s="147"/>
      <c r="AB136" s="147"/>
      <c r="AC136" s="147"/>
      <c r="AD136" s="147"/>
      <c r="AE136" s="147"/>
      <c r="AF136" s="147"/>
      <c r="AG136" s="147" t="s">
        <v>205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x14ac:dyDescent="0.2">
      <c r="A137" s="163" t="s">
        <v>118</v>
      </c>
      <c r="B137" s="164" t="s">
        <v>57</v>
      </c>
      <c r="C137" s="185" t="s">
        <v>58</v>
      </c>
      <c r="D137" s="165"/>
      <c r="E137" s="166"/>
      <c r="F137" s="167"/>
      <c r="G137" s="167">
        <f>SUMIF(AG138:AG160,"&lt;&gt;NOR",G138:G160)</f>
        <v>0</v>
      </c>
      <c r="H137" s="167"/>
      <c r="I137" s="167">
        <f>SUM(I138:I160)</f>
        <v>0</v>
      </c>
      <c r="J137" s="167"/>
      <c r="K137" s="167">
        <f>SUM(K138:K160)</f>
        <v>0</v>
      </c>
      <c r="L137" s="167"/>
      <c r="M137" s="167">
        <f>SUM(M138:M160)</f>
        <v>0</v>
      </c>
      <c r="N137" s="166"/>
      <c r="O137" s="166">
        <f>SUM(O138:O160)</f>
        <v>4.8899999999999997</v>
      </c>
      <c r="P137" s="166"/>
      <c r="Q137" s="166">
        <f>SUM(Q138:Q160)</f>
        <v>0</v>
      </c>
      <c r="R137" s="167"/>
      <c r="S137" s="167"/>
      <c r="T137" s="168"/>
      <c r="U137" s="162"/>
      <c r="V137" s="162">
        <f>SUM(V138:V160)</f>
        <v>39.14</v>
      </c>
      <c r="W137" s="162"/>
      <c r="X137" s="162"/>
      <c r="Y137" s="162"/>
      <c r="AG137" t="s">
        <v>119</v>
      </c>
    </row>
    <row r="138" spans="1:60" outlineLevel="1" x14ac:dyDescent="0.2">
      <c r="A138" s="170">
        <v>11</v>
      </c>
      <c r="B138" s="171" t="s">
        <v>206</v>
      </c>
      <c r="C138" s="186" t="s">
        <v>207</v>
      </c>
      <c r="D138" s="172" t="s">
        <v>208</v>
      </c>
      <c r="E138" s="173">
        <v>1.81308</v>
      </c>
      <c r="F138" s="174"/>
      <c r="G138" s="175">
        <f>ROUND(E138*F138,2)</f>
        <v>0</v>
      </c>
      <c r="H138" s="174"/>
      <c r="I138" s="175">
        <f>ROUND(E138*H138,2)</f>
        <v>0</v>
      </c>
      <c r="J138" s="174"/>
      <c r="K138" s="175">
        <f>ROUND(E138*J138,2)</f>
        <v>0</v>
      </c>
      <c r="L138" s="175">
        <v>15</v>
      </c>
      <c r="M138" s="175">
        <f>G138*(1+L138/100)</f>
        <v>0</v>
      </c>
      <c r="N138" s="173">
        <v>2.6975199999999999</v>
      </c>
      <c r="O138" s="173">
        <f>ROUND(E138*N138,2)</f>
        <v>4.8899999999999997</v>
      </c>
      <c r="P138" s="173">
        <v>0</v>
      </c>
      <c r="Q138" s="173">
        <f>ROUND(E138*P138,2)</f>
        <v>0</v>
      </c>
      <c r="R138" s="175"/>
      <c r="S138" s="175" t="s">
        <v>123</v>
      </c>
      <c r="T138" s="176" t="s">
        <v>123</v>
      </c>
      <c r="U138" s="157">
        <v>21.585999999999999</v>
      </c>
      <c r="V138" s="157">
        <f>ROUND(E138*U138,2)</f>
        <v>39.14</v>
      </c>
      <c r="W138" s="157"/>
      <c r="X138" s="157" t="s">
        <v>124</v>
      </c>
      <c r="Y138" s="157" t="s">
        <v>125</v>
      </c>
      <c r="Z138" s="147"/>
      <c r="AA138" s="147"/>
      <c r="AB138" s="147"/>
      <c r="AC138" s="147"/>
      <c r="AD138" s="147"/>
      <c r="AE138" s="147"/>
      <c r="AF138" s="147"/>
      <c r="AG138" s="147" t="s">
        <v>126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.5" outlineLevel="2" x14ac:dyDescent="0.2">
      <c r="A139" s="154"/>
      <c r="B139" s="155"/>
      <c r="C139" s="249" t="s">
        <v>629</v>
      </c>
      <c r="D139" s="250"/>
      <c r="E139" s="250"/>
      <c r="F139" s="250"/>
      <c r="G139" s="250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132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77" t="str">
        <f>C139</f>
        <v>V položce jsou zakalkulovány i náklady na bednění a odbednění konstrukce a na dodávku a uložení potřebné výztuže.</v>
      </c>
      <c r="BB139" s="147"/>
      <c r="BC139" s="147"/>
      <c r="BD139" s="147"/>
      <c r="BE139" s="147"/>
      <c r="BF139" s="147"/>
      <c r="BG139" s="147"/>
      <c r="BH139" s="147"/>
    </row>
    <row r="140" spans="1:60" ht="22.5" outlineLevel="3" x14ac:dyDescent="0.2">
      <c r="A140" s="154"/>
      <c r="B140" s="155"/>
      <c r="C140" s="251" t="s">
        <v>133</v>
      </c>
      <c r="D140" s="252"/>
      <c r="E140" s="252"/>
      <c r="F140" s="252"/>
      <c r="G140" s="252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132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77" t="str">
        <f>C140</f>
        <v>V položce jsou zakalkulovány náklady na pomocné pracovní lešení o výšce podlahy do 1900 mm a pro zatížení 1,5 kPa.</v>
      </c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4"/>
      <c r="B141" s="155"/>
      <c r="C141" s="187" t="s">
        <v>209</v>
      </c>
      <c r="D141" s="158"/>
      <c r="E141" s="159"/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128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">
      <c r="A142" s="154"/>
      <c r="B142" s="155"/>
      <c r="C142" s="187" t="s">
        <v>210</v>
      </c>
      <c r="D142" s="158"/>
      <c r="E142" s="159">
        <v>3.0000000000000001E-3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128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187" t="s">
        <v>211</v>
      </c>
      <c r="D143" s="158"/>
      <c r="E143" s="159"/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128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87" t="s">
        <v>210</v>
      </c>
      <c r="D144" s="158"/>
      <c r="E144" s="159">
        <v>3.0000000000000001E-3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128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187" t="s">
        <v>212</v>
      </c>
      <c r="D145" s="158"/>
      <c r="E145" s="159"/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128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4"/>
      <c r="B146" s="155"/>
      <c r="C146" s="187" t="s">
        <v>213</v>
      </c>
      <c r="D146" s="158"/>
      <c r="E146" s="159">
        <v>-2.5919999999999999E-2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128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4"/>
      <c r="B147" s="155"/>
      <c r="C147" s="187" t="s">
        <v>214</v>
      </c>
      <c r="D147" s="158"/>
      <c r="E147" s="159"/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128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87" t="s">
        <v>215</v>
      </c>
      <c r="D148" s="158"/>
      <c r="E148" s="159">
        <v>4.0000000000000001E-3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128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4"/>
      <c r="B149" s="155"/>
      <c r="C149" s="187" t="s">
        <v>216</v>
      </c>
      <c r="D149" s="158"/>
      <c r="E149" s="159"/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128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4"/>
      <c r="B150" s="155"/>
      <c r="C150" s="187" t="s">
        <v>217</v>
      </c>
      <c r="D150" s="158"/>
      <c r="E150" s="159">
        <v>5.0000000000000001E-3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128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188" t="s">
        <v>152</v>
      </c>
      <c r="D151" s="160"/>
      <c r="E151" s="161">
        <v>-1.0919999999999999E-2</v>
      </c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128</v>
      </c>
      <c r="AH151" s="147">
        <v>1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187" t="s">
        <v>209</v>
      </c>
      <c r="D152" s="158"/>
      <c r="E152" s="159"/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128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87" t="s">
        <v>218</v>
      </c>
      <c r="D153" s="158"/>
      <c r="E153" s="159">
        <v>0.36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128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187" t="s">
        <v>211</v>
      </c>
      <c r="D154" s="158"/>
      <c r="E154" s="159"/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128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187" t="s">
        <v>218</v>
      </c>
      <c r="D155" s="158"/>
      <c r="E155" s="159">
        <v>0.36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128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4"/>
      <c r="B156" s="155"/>
      <c r="C156" s="187" t="s">
        <v>214</v>
      </c>
      <c r="D156" s="158"/>
      <c r="E156" s="159"/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128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4"/>
      <c r="B157" s="155"/>
      <c r="C157" s="187" t="s">
        <v>219</v>
      </c>
      <c r="D157" s="158"/>
      <c r="E157" s="159">
        <v>0.38400000000000001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128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4"/>
      <c r="B158" s="155"/>
      <c r="C158" s="187" t="s">
        <v>216</v>
      </c>
      <c r="D158" s="158"/>
      <c r="E158" s="159"/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128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187" t="s">
        <v>220</v>
      </c>
      <c r="D159" s="158"/>
      <c r="E159" s="159">
        <v>0.72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128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88" t="s">
        <v>152</v>
      </c>
      <c r="D160" s="160"/>
      <c r="E160" s="161">
        <v>1.8240000000000001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128</v>
      </c>
      <c r="AH160" s="147">
        <v>1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x14ac:dyDescent="0.2">
      <c r="A161" s="163" t="s">
        <v>118</v>
      </c>
      <c r="B161" s="164" t="s">
        <v>59</v>
      </c>
      <c r="C161" s="185" t="s">
        <v>60</v>
      </c>
      <c r="D161" s="165"/>
      <c r="E161" s="166"/>
      <c r="F161" s="167"/>
      <c r="G161" s="167">
        <f>SUMIF(AG162:AG289,"&lt;&gt;NOR",G162:G289)</f>
        <v>0</v>
      </c>
      <c r="H161" s="167"/>
      <c r="I161" s="167">
        <f>SUM(I162:I289)</f>
        <v>0</v>
      </c>
      <c r="J161" s="167"/>
      <c r="K161" s="167">
        <f>SUM(K162:K289)</f>
        <v>0</v>
      </c>
      <c r="L161" s="167"/>
      <c r="M161" s="167">
        <f>SUM(M162:M289)</f>
        <v>0</v>
      </c>
      <c r="N161" s="166"/>
      <c r="O161" s="166">
        <f>SUM(O162:O289)</f>
        <v>6.67</v>
      </c>
      <c r="P161" s="166"/>
      <c r="Q161" s="166">
        <f>SUM(Q162:Q289)</f>
        <v>0</v>
      </c>
      <c r="R161" s="167"/>
      <c r="S161" s="167"/>
      <c r="T161" s="168"/>
      <c r="U161" s="162"/>
      <c r="V161" s="162">
        <f>SUM(V162:V289)</f>
        <v>158.87</v>
      </c>
      <c r="W161" s="162"/>
      <c r="X161" s="162"/>
      <c r="Y161" s="162"/>
      <c r="AG161" t="s">
        <v>119</v>
      </c>
    </row>
    <row r="162" spans="1:60" ht="22.5" outlineLevel="1" x14ac:dyDescent="0.2">
      <c r="A162" s="170">
        <v>12</v>
      </c>
      <c r="B162" s="171" t="s">
        <v>221</v>
      </c>
      <c r="C162" s="186" t="s">
        <v>222</v>
      </c>
      <c r="D162" s="172" t="s">
        <v>122</v>
      </c>
      <c r="E162" s="173">
        <v>42</v>
      </c>
      <c r="F162" s="174"/>
      <c r="G162" s="175">
        <f>ROUND(E162*F162,2)</f>
        <v>0</v>
      </c>
      <c r="H162" s="174"/>
      <c r="I162" s="175">
        <f>ROUND(E162*H162,2)</f>
        <v>0</v>
      </c>
      <c r="J162" s="174"/>
      <c r="K162" s="175">
        <f>ROUND(E162*J162,2)</f>
        <v>0</v>
      </c>
      <c r="L162" s="175">
        <v>15</v>
      </c>
      <c r="M162" s="175">
        <f>G162*(1+L162/100)</f>
        <v>0</v>
      </c>
      <c r="N162" s="173">
        <v>3.5619999999999999E-2</v>
      </c>
      <c r="O162" s="173">
        <f>ROUND(E162*N162,2)</f>
        <v>1.5</v>
      </c>
      <c r="P162" s="173">
        <v>0</v>
      </c>
      <c r="Q162" s="173">
        <f>ROUND(E162*P162,2)</f>
        <v>0</v>
      </c>
      <c r="R162" s="175"/>
      <c r="S162" s="175" t="s">
        <v>123</v>
      </c>
      <c r="T162" s="176" t="s">
        <v>123</v>
      </c>
      <c r="U162" s="157">
        <v>0.88292999999999999</v>
      </c>
      <c r="V162" s="157">
        <f>ROUND(E162*U162,2)</f>
        <v>37.08</v>
      </c>
      <c r="W162" s="157"/>
      <c r="X162" s="157" t="s">
        <v>124</v>
      </c>
      <c r="Y162" s="157" t="s">
        <v>125</v>
      </c>
      <c r="Z162" s="147"/>
      <c r="AA162" s="147"/>
      <c r="AB162" s="147"/>
      <c r="AC162" s="147"/>
      <c r="AD162" s="147"/>
      <c r="AE162" s="147"/>
      <c r="AF162" s="147"/>
      <c r="AG162" s="147" t="s">
        <v>126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4"/>
      <c r="B163" s="155"/>
      <c r="C163" s="187" t="s">
        <v>127</v>
      </c>
      <c r="D163" s="158"/>
      <c r="E163" s="159"/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128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87" t="s">
        <v>223</v>
      </c>
      <c r="D164" s="158"/>
      <c r="E164" s="159">
        <v>2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128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87" t="s">
        <v>134</v>
      </c>
      <c r="D165" s="158"/>
      <c r="E165" s="159"/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128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187" t="s">
        <v>224</v>
      </c>
      <c r="D166" s="158"/>
      <c r="E166" s="159">
        <v>14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128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87" t="s">
        <v>127</v>
      </c>
      <c r="D167" s="158"/>
      <c r="E167" s="159"/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128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87" t="s">
        <v>225</v>
      </c>
      <c r="D168" s="158"/>
      <c r="E168" s="159">
        <v>4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128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4"/>
      <c r="B169" s="155"/>
      <c r="C169" s="188" t="s">
        <v>152</v>
      </c>
      <c r="D169" s="160"/>
      <c r="E169" s="161">
        <v>20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128</v>
      </c>
      <c r="AH169" s="147">
        <v>1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">
      <c r="A170" s="154"/>
      <c r="B170" s="155"/>
      <c r="C170" s="187" t="s">
        <v>134</v>
      </c>
      <c r="D170" s="158"/>
      <c r="E170" s="159"/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128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4"/>
      <c r="B171" s="155"/>
      <c r="C171" s="187" t="s">
        <v>226</v>
      </c>
      <c r="D171" s="158"/>
      <c r="E171" s="159">
        <v>12</v>
      </c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128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4"/>
      <c r="B172" s="155"/>
      <c r="C172" s="187" t="s">
        <v>227</v>
      </c>
      <c r="D172" s="158"/>
      <c r="E172" s="159">
        <v>2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128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4"/>
      <c r="B173" s="155"/>
      <c r="C173" s="187" t="s">
        <v>127</v>
      </c>
      <c r="D173" s="158"/>
      <c r="E173" s="159"/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128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">
      <c r="A174" s="154"/>
      <c r="B174" s="155"/>
      <c r="C174" s="187" t="s">
        <v>228</v>
      </c>
      <c r="D174" s="158"/>
      <c r="E174" s="159">
        <v>8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128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188" t="s">
        <v>152</v>
      </c>
      <c r="D175" s="160"/>
      <c r="E175" s="161">
        <v>22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128</v>
      </c>
      <c r="AH175" s="147">
        <v>1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70">
        <v>13</v>
      </c>
      <c r="B176" s="171" t="s">
        <v>229</v>
      </c>
      <c r="C176" s="186" t="s">
        <v>230</v>
      </c>
      <c r="D176" s="172" t="s">
        <v>170</v>
      </c>
      <c r="E176" s="173">
        <v>96.07405</v>
      </c>
      <c r="F176" s="174"/>
      <c r="G176" s="175">
        <f>ROUND(E176*F176,2)</f>
        <v>0</v>
      </c>
      <c r="H176" s="174"/>
      <c r="I176" s="175">
        <f>ROUND(E176*H176,2)</f>
        <v>0</v>
      </c>
      <c r="J176" s="174"/>
      <c r="K176" s="175">
        <f>ROUND(E176*J176,2)</f>
        <v>0</v>
      </c>
      <c r="L176" s="175">
        <v>15</v>
      </c>
      <c r="M176" s="175">
        <f>G176*(1+L176/100)</f>
        <v>0</v>
      </c>
      <c r="N176" s="173">
        <v>4.4139999999999999E-2</v>
      </c>
      <c r="O176" s="173">
        <f>ROUND(E176*N176,2)</f>
        <v>4.24</v>
      </c>
      <c r="P176" s="173">
        <v>0</v>
      </c>
      <c r="Q176" s="173">
        <f>ROUND(E176*P176,2)</f>
        <v>0</v>
      </c>
      <c r="R176" s="175"/>
      <c r="S176" s="175" t="s">
        <v>123</v>
      </c>
      <c r="T176" s="176" t="s">
        <v>123</v>
      </c>
      <c r="U176" s="157">
        <v>0.6</v>
      </c>
      <c r="V176" s="157">
        <f>ROUND(E176*U176,2)</f>
        <v>57.64</v>
      </c>
      <c r="W176" s="157"/>
      <c r="X176" s="157" t="s">
        <v>124</v>
      </c>
      <c r="Y176" s="157" t="s">
        <v>125</v>
      </c>
      <c r="Z176" s="147"/>
      <c r="AA176" s="147"/>
      <c r="AB176" s="147"/>
      <c r="AC176" s="147"/>
      <c r="AD176" s="147"/>
      <c r="AE176" s="147"/>
      <c r="AF176" s="147"/>
      <c r="AG176" s="147" t="s">
        <v>126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">
      <c r="A177" s="154"/>
      <c r="B177" s="155"/>
      <c r="C177" s="187" t="s">
        <v>127</v>
      </c>
      <c r="D177" s="158"/>
      <c r="E177" s="159"/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128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4"/>
      <c r="B178" s="155"/>
      <c r="C178" s="187" t="s">
        <v>171</v>
      </c>
      <c r="D178" s="158"/>
      <c r="E178" s="159">
        <v>3.2265000000000001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128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187" t="s">
        <v>172</v>
      </c>
      <c r="D179" s="158"/>
      <c r="E179" s="159">
        <v>3.2265000000000001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128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4"/>
      <c r="B180" s="155"/>
      <c r="C180" s="187" t="s">
        <v>173</v>
      </c>
      <c r="D180" s="158"/>
      <c r="E180" s="159">
        <v>3.2265000000000001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128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4"/>
      <c r="B181" s="155"/>
      <c r="C181" s="187" t="s">
        <v>174</v>
      </c>
      <c r="D181" s="158"/>
      <c r="E181" s="159">
        <v>3.2265000000000001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128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4"/>
      <c r="B182" s="155"/>
      <c r="C182" s="187" t="s">
        <v>175</v>
      </c>
      <c r="D182" s="158"/>
      <c r="E182" s="159">
        <v>3.2265000000000001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128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4"/>
      <c r="B183" s="155"/>
      <c r="C183" s="188" t="s">
        <v>152</v>
      </c>
      <c r="D183" s="160"/>
      <c r="E183" s="161">
        <v>16.1325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128</v>
      </c>
      <c r="AH183" s="147">
        <v>1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">
      <c r="A184" s="154"/>
      <c r="B184" s="155"/>
      <c r="C184" s="187" t="s">
        <v>127</v>
      </c>
      <c r="D184" s="158"/>
      <c r="E184" s="159"/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128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87" t="s">
        <v>178</v>
      </c>
      <c r="D185" s="158"/>
      <c r="E185" s="159">
        <v>2.5095000000000001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128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">
      <c r="A186" s="154"/>
      <c r="B186" s="155"/>
      <c r="C186" s="188" t="s">
        <v>152</v>
      </c>
      <c r="D186" s="160"/>
      <c r="E186" s="161">
        <v>2.5095000000000001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128</v>
      </c>
      <c r="AH186" s="147">
        <v>1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">
      <c r="A187" s="154"/>
      <c r="B187" s="155"/>
      <c r="C187" s="187" t="s">
        <v>146</v>
      </c>
      <c r="D187" s="158"/>
      <c r="E187" s="159"/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128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87" t="s">
        <v>179</v>
      </c>
      <c r="D188" s="158"/>
      <c r="E188" s="159">
        <v>2.5002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128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">
      <c r="A189" s="154"/>
      <c r="B189" s="155"/>
      <c r="C189" s="187" t="s">
        <v>179</v>
      </c>
      <c r="D189" s="158"/>
      <c r="E189" s="159">
        <v>2.5002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128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">
      <c r="A190" s="154"/>
      <c r="B190" s="155"/>
      <c r="C190" s="187" t="s">
        <v>180</v>
      </c>
      <c r="D190" s="158"/>
      <c r="E190" s="159">
        <v>2.5002</v>
      </c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128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187" t="s">
        <v>181</v>
      </c>
      <c r="D191" s="158"/>
      <c r="E191" s="159">
        <v>15.001200000000001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128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4"/>
      <c r="B192" s="155"/>
      <c r="C192" s="187" t="s">
        <v>182</v>
      </c>
      <c r="D192" s="158"/>
      <c r="E192" s="159">
        <v>1.6668000000000001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128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">
      <c r="A193" s="154"/>
      <c r="B193" s="155"/>
      <c r="C193" s="187" t="s">
        <v>183</v>
      </c>
      <c r="D193" s="158"/>
      <c r="E193" s="159">
        <v>1.6668000000000001</v>
      </c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128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4"/>
      <c r="B194" s="155"/>
      <c r="C194" s="187" t="s">
        <v>183</v>
      </c>
      <c r="D194" s="158"/>
      <c r="E194" s="159">
        <v>1.6668000000000001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128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">
      <c r="A195" s="154"/>
      <c r="B195" s="155"/>
      <c r="C195" s="188" t="s">
        <v>152</v>
      </c>
      <c r="D195" s="160"/>
      <c r="E195" s="161">
        <v>27.502199999999998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128</v>
      </c>
      <c r="AH195" s="147">
        <v>1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4"/>
      <c r="B196" s="155"/>
      <c r="C196" s="187" t="s">
        <v>153</v>
      </c>
      <c r="D196" s="158"/>
      <c r="E196" s="159"/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128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187" t="s">
        <v>184</v>
      </c>
      <c r="D197" s="158"/>
      <c r="E197" s="159">
        <v>2.5002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128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">
      <c r="A198" s="154"/>
      <c r="B198" s="155"/>
      <c r="C198" s="187" t="s">
        <v>184</v>
      </c>
      <c r="D198" s="158"/>
      <c r="E198" s="159">
        <v>2.5002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128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4"/>
      <c r="B199" s="155"/>
      <c r="C199" s="187" t="s">
        <v>185</v>
      </c>
      <c r="D199" s="158"/>
      <c r="E199" s="159">
        <v>1.6668000000000001</v>
      </c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128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187" t="s">
        <v>186</v>
      </c>
      <c r="D200" s="158"/>
      <c r="E200" s="159">
        <v>15.001200000000001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128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4"/>
      <c r="B201" s="155"/>
      <c r="C201" s="187" t="s">
        <v>187</v>
      </c>
      <c r="D201" s="158"/>
      <c r="E201" s="159">
        <v>2.5002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128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188" t="s">
        <v>152</v>
      </c>
      <c r="D202" s="160"/>
      <c r="E202" s="161">
        <v>24.168600000000001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128</v>
      </c>
      <c r="AH202" s="147">
        <v>1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187" t="s">
        <v>158</v>
      </c>
      <c r="D203" s="158"/>
      <c r="E203" s="159"/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128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187" t="s">
        <v>188</v>
      </c>
      <c r="D204" s="158"/>
      <c r="E204" s="159">
        <v>3.20275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128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4"/>
      <c r="B205" s="155"/>
      <c r="C205" s="187" t="s">
        <v>189</v>
      </c>
      <c r="D205" s="158"/>
      <c r="E205" s="159">
        <v>2.5065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128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87" t="s">
        <v>190</v>
      </c>
      <c r="D206" s="158"/>
      <c r="E206" s="159">
        <v>2.5065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128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4"/>
      <c r="B207" s="155"/>
      <c r="C207" s="187" t="s">
        <v>191</v>
      </c>
      <c r="D207" s="158"/>
      <c r="E207" s="159">
        <v>5.0129999999999999</v>
      </c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128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">
      <c r="A208" s="154"/>
      <c r="B208" s="155"/>
      <c r="C208" s="187" t="s">
        <v>192</v>
      </c>
      <c r="D208" s="158"/>
      <c r="E208" s="159">
        <v>2.5065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128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">
      <c r="A209" s="154"/>
      <c r="B209" s="155"/>
      <c r="C209" s="187" t="s">
        <v>192</v>
      </c>
      <c r="D209" s="158"/>
      <c r="E209" s="159">
        <v>2.5065</v>
      </c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128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">
      <c r="A210" s="154"/>
      <c r="B210" s="155"/>
      <c r="C210" s="187" t="s">
        <v>192</v>
      </c>
      <c r="D210" s="158"/>
      <c r="E210" s="159">
        <v>2.5065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128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">
      <c r="A211" s="154"/>
      <c r="B211" s="155"/>
      <c r="C211" s="187" t="s">
        <v>192</v>
      </c>
      <c r="D211" s="158"/>
      <c r="E211" s="159">
        <v>2.5065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128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">
      <c r="A212" s="154"/>
      <c r="B212" s="155"/>
      <c r="C212" s="187" t="s">
        <v>193</v>
      </c>
      <c r="D212" s="158"/>
      <c r="E212" s="159">
        <v>2.5065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128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4"/>
      <c r="B213" s="155"/>
      <c r="C213" s="188" t="s">
        <v>152</v>
      </c>
      <c r="D213" s="160"/>
      <c r="E213" s="161">
        <v>25.76125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128</v>
      </c>
      <c r="AH213" s="147">
        <v>1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70">
        <v>14</v>
      </c>
      <c r="B214" s="171" t="s">
        <v>231</v>
      </c>
      <c r="C214" s="186" t="s">
        <v>232</v>
      </c>
      <c r="D214" s="172" t="s">
        <v>170</v>
      </c>
      <c r="E214" s="173">
        <v>81.339969999999994</v>
      </c>
      <c r="F214" s="174"/>
      <c r="G214" s="175">
        <f>ROUND(E214*F214,2)</f>
        <v>0</v>
      </c>
      <c r="H214" s="174"/>
      <c r="I214" s="175">
        <f>ROUND(E214*H214,2)</f>
        <v>0</v>
      </c>
      <c r="J214" s="174"/>
      <c r="K214" s="175">
        <f>ROUND(E214*J214,2)</f>
        <v>0</v>
      </c>
      <c r="L214" s="175">
        <v>15</v>
      </c>
      <c r="M214" s="175">
        <f>G214*(1+L214/100)</f>
        <v>0</v>
      </c>
      <c r="N214" s="173">
        <v>6.5799999999999999E-3</v>
      </c>
      <c r="O214" s="173">
        <f>ROUND(E214*N214,2)</f>
        <v>0.54</v>
      </c>
      <c r="P214" s="173">
        <v>0</v>
      </c>
      <c r="Q214" s="173">
        <f>ROUND(E214*P214,2)</f>
        <v>0</v>
      </c>
      <c r="R214" s="175"/>
      <c r="S214" s="175" t="s">
        <v>123</v>
      </c>
      <c r="T214" s="176" t="s">
        <v>123</v>
      </c>
      <c r="U214" s="157">
        <v>0.31900000000000001</v>
      </c>
      <c r="V214" s="157">
        <f>ROUND(E214*U214,2)</f>
        <v>25.95</v>
      </c>
      <c r="W214" s="157"/>
      <c r="X214" s="157" t="s">
        <v>124</v>
      </c>
      <c r="Y214" s="157" t="s">
        <v>125</v>
      </c>
      <c r="Z214" s="147"/>
      <c r="AA214" s="147"/>
      <c r="AB214" s="147"/>
      <c r="AC214" s="147"/>
      <c r="AD214" s="147"/>
      <c r="AE214" s="147"/>
      <c r="AF214" s="147"/>
      <c r="AG214" s="147" t="s">
        <v>126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4"/>
      <c r="B215" s="155"/>
      <c r="C215" s="187" t="s">
        <v>127</v>
      </c>
      <c r="D215" s="158"/>
      <c r="E215" s="159"/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128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87" t="s">
        <v>233</v>
      </c>
      <c r="D216" s="158"/>
      <c r="E216" s="159">
        <v>3.8717999999999999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128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3" x14ac:dyDescent="0.2">
      <c r="A217" s="154"/>
      <c r="B217" s="155"/>
      <c r="C217" s="187" t="s">
        <v>234</v>
      </c>
      <c r="D217" s="158"/>
      <c r="E217" s="159">
        <v>1.8765000000000001</v>
      </c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128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3" x14ac:dyDescent="0.2">
      <c r="A218" s="154"/>
      <c r="B218" s="155"/>
      <c r="C218" s="187" t="s">
        <v>235</v>
      </c>
      <c r="D218" s="158"/>
      <c r="E218" s="159">
        <v>3.8717999999999999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128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">
      <c r="A219" s="154"/>
      <c r="B219" s="155"/>
      <c r="C219" s="187" t="s">
        <v>236</v>
      </c>
      <c r="D219" s="158"/>
      <c r="E219" s="159">
        <v>1.4265000000000001</v>
      </c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128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">
      <c r="A220" s="154"/>
      <c r="B220" s="155"/>
      <c r="C220" s="187" t="s">
        <v>237</v>
      </c>
      <c r="D220" s="158"/>
      <c r="E220" s="159">
        <v>3.8717999999999999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128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3" x14ac:dyDescent="0.2">
      <c r="A221" s="154"/>
      <c r="B221" s="155"/>
      <c r="C221" s="188" t="s">
        <v>152</v>
      </c>
      <c r="D221" s="160"/>
      <c r="E221" s="161">
        <v>14.9184</v>
      </c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128</v>
      </c>
      <c r="AH221" s="147">
        <v>1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3" x14ac:dyDescent="0.2">
      <c r="A222" s="154"/>
      <c r="B222" s="155"/>
      <c r="C222" s="187" t="s">
        <v>127</v>
      </c>
      <c r="D222" s="158"/>
      <c r="E222" s="159"/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128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3" x14ac:dyDescent="0.2">
      <c r="A223" s="154"/>
      <c r="B223" s="155"/>
      <c r="C223" s="187" t="s">
        <v>238</v>
      </c>
      <c r="D223" s="158"/>
      <c r="E223" s="159">
        <v>3.0114000000000001</v>
      </c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128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">
      <c r="A224" s="154"/>
      <c r="B224" s="155"/>
      <c r="C224" s="188" t="s">
        <v>152</v>
      </c>
      <c r="D224" s="160"/>
      <c r="E224" s="161">
        <v>3.0114000000000001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128</v>
      </c>
      <c r="AH224" s="147">
        <v>1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">
      <c r="A225" s="154"/>
      <c r="B225" s="155"/>
      <c r="C225" s="187" t="s">
        <v>146</v>
      </c>
      <c r="D225" s="158"/>
      <c r="E225" s="159"/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128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4"/>
      <c r="B226" s="155"/>
      <c r="C226" s="187" t="s">
        <v>239</v>
      </c>
      <c r="D226" s="158"/>
      <c r="E226" s="159">
        <v>1.1501999999999999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128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">
      <c r="A227" s="154"/>
      <c r="B227" s="155"/>
      <c r="C227" s="187" t="s">
        <v>239</v>
      </c>
      <c r="D227" s="158"/>
      <c r="E227" s="159">
        <v>1.1501999999999999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128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">
      <c r="A228" s="154"/>
      <c r="B228" s="155"/>
      <c r="C228" s="187" t="s">
        <v>240</v>
      </c>
      <c r="D228" s="158"/>
      <c r="E228" s="159">
        <v>1.1501999999999999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128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3" x14ac:dyDescent="0.2">
      <c r="A229" s="154"/>
      <c r="B229" s="155"/>
      <c r="C229" s="187" t="s">
        <v>241</v>
      </c>
      <c r="D229" s="158"/>
      <c r="E229" s="159">
        <v>18.001439999999999</v>
      </c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128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3" x14ac:dyDescent="0.2">
      <c r="A230" s="154"/>
      <c r="B230" s="155"/>
      <c r="C230" s="187" t="s">
        <v>242</v>
      </c>
      <c r="D230" s="158"/>
      <c r="E230" s="159">
        <v>0.76680000000000004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128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4"/>
      <c r="B231" s="155"/>
      <c r="C231" s="187" t="s">
        <v>243</v>
      </c>
      <c r="D231" s="158"/>
      <c r="E231" s="159">
        <v>0.76680000000000004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128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4"/>
      <c r="B232" s="155"/>
      <c r="C232" s="187" t="s">
        <v>243</v>
      </c>
      <c r="D232" s="158"/>
      <c r="E232" s="159">
        <v>0.76680000000000004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128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3" x14ac:dyDescent="0.2">
      <c r="A233" s="154"/>
      <c r="B233" s="155"/>
      <c r="C233" s="188" t="s">
        <v>152</v>
      </c>
      <c r="D233" s="160"/>
      <c r="E233" s="161">
        <v>23.75244</v>
      </c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128</v>
      </c>
      <c r="AH233" s="147">
        <v>1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3" x14ac:dyDescent="0.2">
      <c r="A234" s="154"/>
      <c r="B234" s="155"/>
      <c r="C234" s="187" t="s">
        <v>153</v>
      </c>
      <c r="D234" s="158"/>
      <c r="E234" s="159"/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128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">
      <c r="A235" s="154"/>
      <c r="B235" s="155"/>
      <c r="C235" s="187" t="s">
        <v>244</v>
      </c>
      <c r="D235" s="158"/>
      <c r="E235" s="159">
        <v>1.1501999999999999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128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3" x14ac:dyDescent="0.2">
      <c r="A236" s="154"/>
      <c r="B236" s="155"/>
      <c r="C236" s="187" t="s">
        <v>244</v>
      </c>
      <c r="D236" s="158"/>
      <c r="E236" s="159">
        <v>1.1501999999999999</v>
      </c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128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3" x14ac:dyDescent="0.2">
      <c r="A237" s="154"/>
      <c r="B237" s="155"/>
      <c r="C237" s="187" t="s">
        <v>245</v>
      </c>
      <c r="D237" s="158"/>
      <c r="E237" s="159">
        <v>0.76680000000000004</v>
      </c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128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3" x14ac:dyDescent="0.2">
      <c r="A238" s="154"/>
      <c r="B238" s="155"/>
      <c r="C238" s="187" t="s">
        <v>246</v>
      </c>
      <c r="D238" s="158"/>
      <c r="E238" s="159">
        <v>18.001439999999999</v>
      </c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128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3" x14ac:dyDescent="0.2">
      <c r="A239" s="154"/>
      <c r="B239" s="155"/>
      <c r="C239" s="187" t="s">
        <v>247</v>
      </c>
      <c r="D239" s="158"/>
      <c r="E239" s="159">
        <v>3.0002399999999998</v>
      </c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128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">
      <c r="A240" s="154"/>
      <c r="B240" s="155"/>
      <c r="C240" s="188" t="s">
        <v>152</v>
      </c>
      <c r="D240" s="160"/>
      <c r="E240" s="161">
        <v>24.06888</v>
      </c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128</v>
      </c>
      <c r="AH240" s="147">
        <v>1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">
      <c r="A241" s="154"/>
      <c r="B241" s="155"/>
      <c r="C241" s="187" t="s">
        <v>158</v>
      </c>
      <c r="D241" s="158"/>
      <c r="E241" s="159"/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128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3" x14ac:dyDescent="0.2">
      <c r="A242" s="154"/>
      <c r="B242" s="155"/>
      <c r="C242" s="187" t="s">
        <v>248</v>
      </c>
      <c r="D242" s="158"/>
      <c r="E242" s="159">
        <v>1.4777499999999999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128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3" x14ac:dyDescent="0.2">
      <c r="A243" s="154"/>
      <c r="B243" s="155"/>
      <c r="C243" s="187" t="s">
        <v>249</v>
      </c>
      <c r="D243" s="158"/>
      <c r="E243" s="159">
        <v>1.1565000000000001</v>
      </c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128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">
      <c r="A244" s="154"/>
      <c r="B244" s="155"/>
      <c r="C244" s="187" t="s">
        <v>250</v>
      </c>
      <c r="D244" s="158"/>
      <c r="E244" s="159">
        <v>1.1565000000000001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128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3" x14ac:dyDescent="0.2">
      <c r="A245" s="154"/>
      <c r="B245" s="155"/>
      <c r="C245" s="187" t="s">
        <v>251</v>
      </c>
      <c r="D245" s="158"/>
      <c r="E245" s="159">
        <v>6.0156000000000001</v>
      </c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128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">
      <c r="A246" s="154"/>
      <c r="B246" s="155"/>
      <c r="C246" s="187" t="s">
        <v>252</v>
      </c>
      <c r="D246" s="158"/>
      <c r="E246" s="159">
        <v>1.1565000000000001</v>
      </c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128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4"/>
      <c r="B247" s="155"/>
      <c r="C247" s="187" t="s">
        <v>252</v>
      </c>
      <c r="D247" s="158"/>
      <c r="E247" s="159">
        <v>1.1565000000000001</v>
      </c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128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">
      <c r="A248" s="154"/>
      <c r="B248" s="155"/>
      <c r="C248" s="187" t="s">
        <v>252</v>
      </c>
      <c r="D248" s="158"/>
      <c r="E248" s="159">
        <v>1.1565000000000001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128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">
      <c r="A249" s="154"/>
      <c r="B249" s="155"/>
      <c r="C249" s="187" t="s">
        <v>252</v>
      </c>
      <c r="D249" s="158"/>
      <c r="E249" s="159">
        <v>1.1565000000000001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128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3" x14ac:dyDescent="0.2">
      <c r="A250" s="154"/>
      <c r="B250" s="155"/>
      <c r="C250" s="187" t="s">
        <v>253</v>
      </c>
      <c r="D250" s="158"/>
      <c r="E250" s="159">
        <v>1.1565000000000001</v>
      </c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128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">
      <c r="A251" s="154"/>
      <c r="B251" s="155"/>
      <c r="C251" s="188" t="s">
        <v>152</v>
      </c>
      <c r="D251" s="160"/>
      <c r="E251" s="161">
        <v>15.588850000000001</v>
      </c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128</v>
      </c>
      <c r="AH251" s="147">
        <v>1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ht="22.5" outlineLevel="1" x14ac:dyDescent="0.2">
      <c r="A252" s="170">
        <v>15</v>
      </c>
      <c r="B252" s="171" t="s">
        <v>254</v>
      </c>
      <c r="C252" s="186" t="s">
        <v>255</v>
      </c>
      <c r="D252" s="172" t="s">
        <v>170</v>
      </c>
      <c r="E252" s="173">
        <v>105.51493000000001</v>
      </c>
      <c r="F252" s="174"/>
      <c r="G252" s="175">
        <f>ROUND(E252*F252,2)</f>
        <v>0</v>
      </c>
      <c r="H252" s="174"/>
      <c r="I252" s="175">
        <f>ROUND(E252*H252,2)</f>
        <v>0</v>
      </c>
      <c r="J252" s="174"/>
      <c r="K252" s="175">
        <f>ROUND(E252*J252,2)</f>
        <v>0</v>
      </c>
      <c r="L252" s="175">
        <v>15</v>
      </c>
      <c r="M252" s="175">
        <f>G252*(1+L252/100)</f>
        <v>0</v>
      </c>
      <c r="N252" s="173">
        <v>3.6700000000000001E-3</v>
      </c>
      <c r="O252" s="173">
        <f>ROUND(E252*N252,2)</f>
        <v>0.39</v>
      </c>
      <c r="P252" s="173">
        <v>0</v>
      </c>
      <c r="Q252" s="173">
        <f>ROUND(E252*P252,2)</f>
        <v>0</v>
      </c>
      <c r="R252" s="175"/>
      <c r="S252" s="175" t="s">
        <v>123</v>
      </c>
      <c r="T252" s="176" t="s">
        <v>123</v>
      </c>
      <c r="U252" s="157">
        <v>0.36199999999999999</v>
      </c>
      <c r="V252" s="157">
        <f>ROUND(E252*U252,2)</f>
        <v>38.200000000000003</v>
      </c>
      <c r="W252" s="157"/>
      <c r="X252" s="157" t="s">
        <v>124</v>
      </c>
      <c r="Y252" s="157" t="s">
        <v>125</v>
      </c>
      <c r="Z252" s="147"/>
      <c r="AA252" s="147"/>
      <c r="AB252" s="147"/>
      <c r="AC252" s="147"/>
      <c r="AD252" s="147"/>
      <c r="AE252" s="147"/>
      <c r="AF252" s="147"/>
      <c r="AG252" s="147" t="s">
        <v>126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2" x14ac:dyDescent="0.2">
      <c r="A253" s="154"/>
      <c r="B253" s="155"/>
      <c r="C253" s="187" t="s">
        <v>127</v>
      </c>
      <c r="D253" s="158"/>
      <c r="E253" s="159"/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128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3" x14ac:dyDescent="0.2">
      <c r="A254" s="154"/>
      <c r="B254" s="155"/>
      <c r="C254" s="187" t="s">
        <v>233</v>
      </c>
      <c r="D254" s="158"/>
      <c r="E254" s="159">
        <v>3.8717999999999999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128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 x14ac:dyDescent="0.2">
      <c r="A255" s="154"/>
      <c r="B255" s="155"/>
      <c r="C255" s="187" t="s">
        <v>172</v>
      </c>
      <c r="D255" s="158"/>
      <c r="E255" s="159">
        <v>3.2265000000000001</v>
      </c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128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">
      <c r="A256" s="154"/>
      <c r="B256" s="155"/>
      <c r="C256" s="187" t="s">
        <v>235</v>
      </c>
      <c r="D256" s="158"/>
      <c r="E256" s="159">
        <v>3.8717999999999999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128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4"/>
      <c r="B257" s="155"/>
      <c r="C257" s="187" t="s">
        <v>174</v>
      </c>
      <c r="D257" s="158"/>
      <c r="E257" s="159">
        <v>3.2265000000000001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128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">
      <c r="A258" s="154"/>
      <c r="B258" s="155"/>
      <c r="C258" s="187" t="s">
        <v>237</v>
      </c>
      <c r="D258" s="158"/>
      <c r="E258" s="159">
        <v>3.8717999999999999</v>
      </c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128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3" x14ac:dyDescent="0.2">
      <c r="A259" s="154"/>
      <c r="B259" s="155"/>
      <c r="C259" s="188" t="s">
        <v>152</v>
      </c>
      <c r="D259" s="160"/>
      <c r="E259" s="161">
        <v>18.0684</v>
      </c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128</v>
      </c>
      <c r="AH259" s="147">
        <v>1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 x14ac:dyDescent="0.2">
      <c r="A260" s="154"/>
      <c r="B260" s="155"/>
      <c r="C260" s="187" t="s">
        <v>127</v>
      </c>
      <c r="D260" s="158"/>
      <c r="E260" s="159"/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128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4"/>
      <c r="B261" s="155"/>
      <c r="C261" s="187" t="s">
        <v>238</v>
      </c>
      <c r="D261" s="158"/>
      <c r="E261" s="159">
        <v>3.0114000000000001</v>
      </c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128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">
      <c r="A262" s="154"/>
      <c r="B262" s="155"/>
      <c r="C262" s="188" t="s">
        <v>152</v>
      </c>
      <c r="D262" s="160"/>
      <c r="E262" s="161">
        <v>3.0114000000000001</v>
      </c>
      <c r="F262" s="157"/>
      <c r="G262" s="1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128</v>
      </c>
      <c r="AH262" s="147">
        <v>1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3" x14ac:dyDescent="0.2">
      <c r="A263" s="154"/>
      <c r="B263" s="155"/>
      <c r="C263" s="187" t="s">
        <v>146</v>
      </c>
      <c r="D263" s="158"/>
      <c r="E263" s="159"/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128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3" x14ac:dyDescent="0.2">
      <c r="A264" s="154"/>
      <c r="B264" s="155"/>
      <c r="C264" s="187" t="s">
        <v>179</v>
      </c>
      <c r="D264" s="158"/>
      <c r="E264" s="159">
        <v>2.5002</v>
      </c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128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4"/>
      <c r="B265" s="155"/>
      <c r="C265" s="187" t="s">
        <v>179</v>
      </c>
      <c r="D265" s="158"/>
      <c r="E265" s="159">
        <v>2.5002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128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4"/>
      <c r="B266" s="155"/>
      <c r="C266" s="187" t="s">
        <v>180</v>
      </c>
      <c r="D266" s="158"/>
      <c r="E266" s="159">
        <v>2.5002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128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3" x14ac:dyDescent="0.2">
      <c r="A267" s="154"/>
      <c r="B267" s="155"/>
      <c r="C267" s="187" t="s">
        <v>241</v>
      </c>
      <c r="D267" s="158"/>
      <c r="E267" s="159">
        <v>18.001439999999999</v>
      </c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128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">
      <c r="A268" s="154"/>
      <c r="B268" s="155"/>
      <c r="C268" s="187" t="s">
        <v>182</v>
      </c>
      <c r="D268" s="158"/>
      <c r="E268" s="159">
        <v>1.6668000000000001</v>
      </c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128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">
      <c r="A269" s="154"/>
      <c r="B269" s="155"/>
      <c r="C269" s="187" t="s">
        <v>183</v>
      </c>
      <c r="D269" s="158"/>
      <c r="E269" s="159">
        <v>1.6668000000000001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128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 x14ac:dyDescent="0.2">
      <c r="A270" s="154"/>
      <c r="B270" s="155"/>
      <c r="C270" s="187" t="s">
        <v>183</v>
      </c>
      <c r="D270" s="158"/>
      <c r="E270" s="159">
        <v>1.6668000000000001</v>
      </c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128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3" x14ac:dyDescent="0.2">
      <c r="A271" s="154"/>
      <c r="B271" s="155"/>
      <c r="C271" s="188" t="s">
        <v>152</v>
      </c>
      <c r="D271" s="160"/>
      <c r="E271" s="161">
        <v>30.50244</v>
      </c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128</v>
      </c>
      <c r="AH271" s="147">
        <v>1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3" x14ac:dyDescent="0.2">
      <c r="A272" s="154"/>
      <c r="B272" s="155"/>
      <c r="C272" s="187" t="s">
        <v>153</v>
      </c>
      <c r="D272" s="158"/>
      <c r="E272" s="159"/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128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4"/>
      <c r="B273" s="155"/>
      <c r="C273" s="187" t="s">
        <v>184</v>
      </c>
      <c r="D273" s="158"/>
      <c r="E273" s="159">
        <v>2.5002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128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3" x14ac:dyDescent="0.2">
      <c r="A274" s="154"/>
      <c r="B274" s="155"/>
      <c r="C274" s="187" t="s">
        <v>184</v>
      </c>
      <c r="D274" s="158"/>
      <c r="E274" s="159">
        <v>2.5002</v>
      </c>
      <c r="F274" s="157"/>
      <c r="G274" s="157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128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3" x14ac:dyDescent="0.2">
      <c r="A275" s="154"/>
      <c r="B275" s="155"/>
      <c r="C275" s="187" t="s">
        <v>185</v>
      </c>
      <c r="D275" s="158"/>
      <c r="E275" s="159">
        <v>1.6668000000000001</v>
      </c>
      <c r="F275" s="157"/>
      <c r="G275" s="1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128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">
      <c r="A276" s="154"/>
      <c r="B276" s="155"/>
      <c r="C276" s="187" t="s">
        <v>246</v>
      </c>
      <c r="D276" s="158"/>
      <c r="E276" s="159">
        <v>18.001439999999999</v>
      </c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128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187" t="s">
        <v>187</v>
      </c>
      <c r="D277" s="158"/>
      <c r="E277" s="159">
        <v>2.5002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128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">
      <c r="A278" s="154"/>
      <c r="B278" s="155"/>
      <c r="C278" s="188" t="s">
        <v>152</v>
      </c>
      <c r="D278" s="160"/>
      <c r="E278" s="161">
        <v>27.168839999999999</v>
      </c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128</v>
      </c>
      <c r="AH278" s="147">
        <v>1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3" x14ac:dyDescent="0.2">
      <c r="A279" s="154"/>
      <c r="B279" s="155"/>
      <c r="C279" s="187" t="s">
        <v>158</v>
      </c>
      <c r="D279" s="158"/>
      <c r="E279" s="159"/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128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3" x14ac:dyDescent="0.2">
      <c r="A280" s="154"/>
      <c r="B280" s="155"/>
      <c r="C280" s="187" t="s">
        <v>188</v>
      </c>
      <c r="D280" s="158"/>
      <c r="E280" s="159">
        <v>3.20275</v>
      </c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128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 x14ac:dyDescent="0.2">
      <c r="A281" s="154"/>
      <c r="B281" s="155"/>
      <c r="C281" s="187" t="s">
        <v>189</v>
      </c>
      <c r="D281" s="158"/>
      <c r="E281" s="159">
        <v>2.5065</v>
      </c>
      <c r="F281" s="157"/>
      <c r="G281" s="15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128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 x14ac:dyDescent="0.2">
      <c r="A282" s="154"/>
      <c r="B282" s="155"/>
      <c r="C282" s="187" t="s">
        <v>190</v>
      </c>
      <c r="D282" s="158"/>
      <c r="E282" s="159">
        <v>2.5065</v>
      </c>
      <c r="F282" s="157"/>
      <c r="G282" s="157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128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3" x14ac:dyDescent="0.2">
      <c r="A283" s="154"/>
      <c r="B283" s="155"/>
      <c r="C283" s="187" t="s">
        <v>251</v>
      </c>
      <c r="D283" s="158"/>
      <c r="E283" s="159">
        <v>6.0156000000000001</v>
      </c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128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3" x14ac:dyDescent="0.2">
      <c r="A284" s="154"/>
      <c r="B284" s="155"/>
      <c r="C284" s="187" t="s">
        <v>192</v>
      </c>
      <c r="D284" s="158"/>
      <c r="E284" s="159">
        <v>2.5065</v>
      </c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128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3" x14ac:dyDescent="0.2">
      <c r="A285" s="154"/>
      <c r="B285" s="155"/>
      <c r="C285" s="187" t="s">
        <v>192</v>
      </c>
      <c r="D285" s="158"/>
      <c r="E285" s="159">
        <v>2.5065</v>
      </c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128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3" x14ac:dyDescent="0.2">
      <c r="A286" s="154"/>
      <c r="B286" s="155"/>
      <c r="C286" s="187" t="s">
        <v>192</v>
      </c>
      <c r="D286" s="158"/>
      <c r="E286" s="159">
        <v>2.5065</v>
      </c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128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3" x14ac:dyDescent="0.2">
      <c r="A287" s="154"/>
      <c r="B287" s="155"/>
      <c r="C287" s="187" t="s">
        <v>192</v>
      </c>
      <c r="D287" s="158"/>
      <c r="E287" s="159">
        <v>2.5065</v>
      </c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128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">
      <c r="A288" s="154"/>
      <c r="B288" s="155"/>
      <c r="C288" s="187" t="s">
        <v>193</v>
      </c>
      <c r="D288" s="158"/>
      <c r="E288" s="159">
        <v>2.5065</v>
      </c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128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">
      <c r="A289" s="154"/>
      <c r="B289" s="155"/>
      <c r="C289" s="188" t="s">
        <v>152</v>
      </c>
      <c r="D289" s="160"/>
      <c r="E289" s="161">
        <v>26.763850000000001</v>
      </c>
      <c r="F289" s="157"/>
      <c r="G289" s="157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128</v>
      </c>
      <c r="AH289" s="147">
        <v>1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ht="25.5" x14ac:dyDescent="0.2">
      <c r="A290" s="163" t="s">
        <v>118</v>
      </c>
      <c r="B290" s="164" t="s">
        <v>61</v>
      </c>
      <c r="C290" s="185" t="s">
        <v>62</v>
      </c>
      <c r="D290" s="165"/>
      <c r="E290" s="166"/>
      <c r="F290" s="167"/>
      <c r="G290" s="167">
        <f>SUMIF(AG291:AG380,"&lt;&gt;NOR",G291:G380)</f>
        <v>0</v>
      </c>
      <c r="H290" s="167"/>
      <c r="I290" s="167">
        <f>SUM(I291:I380)</f>
        <v>0</v>
      </c>
      <c r="J290" s="167"/>
      <c r="K290" s="167">
        <f>SUM(K291:K380)</f>
        <v>0</v>
      </c>
      <c r="L290" s="167"/>
      <c r="M290" s="167">
        <f>SUM(M291:M380)</f>
        <v>0</v>
      </c>
      <c r="N290" s="166"/>
      <c r="O290" s="166">
        <f>SUM(O291:O380)</f>
        <v>0.02</v>
      </c>
      <c r="P290" s="166"/>
      <c r="Q290" s="166">
        <f>SUM(Q291:Q380)</f>
        <v>0</v>
      </c>
      <c r="R290" s="167"/>
      <c r="S290" s="167"/>
      <c r="T290" s="168"/>
      <c r="U290" s="162"/>
      <c r="V290" s="162">
        <f>SUM(V291:V380)</f>
        <v>132.44</v>
      </c>
      <c r="W290" s="162"/>
      <c r="X290" s="162"/>
      <c r="Y290" s="162"/>
      <c r="AG290" t="s">
        <v>119</v>
      </c>
    </row>
    <row r="291" spans="1:60" outlineLevel="1" x14ac:dyDescent="0.2">
      <c r="A291" s="170">
        <v>16</v>
      </c>
      <c r="B291" s="171" t="s">
        <v>256</v>
      </c>
      <c r="C291" s="186" t="s">
        <v>257</v>
      </c>
      <c r="D291" s="172" t="s">
        <v>170</v>
      </c>
      <c r="E291" s="173">
        <v>430</v>
      </c>
      <c r="F291" s="174"/>
      <c r="G291" s="175">
        <f>ROUND(E291*F291,2)</f>
        <v>0</v>
      </c>
      <c r="H291" s="174"/>
      <c r="I291" s="175">
        <f>ROUND(E291*H291,2)</f>
        <v>0</v>
      </c>
      <c r="J291" s="174"/>
      <c r="K291" s="175">
        <f>ROUND(E291*J291,2)</f>
        <v>0</v>
      </c>
      <c r="L291" s="175">
        <v>15</v>
      </c>
      <c r="M291" s="175">
        <f>G291*(1+L291/100)</f>
        <v>0</v>
      </c>
      <c r="N291" s="173">
        <v>4.0000000000000003E-5</v>
      </c>
      <c r="O291" s="173">
        <f>ROUND(E291*N291,2)</f>
        <v>0.02</v>
      </c>
      <c r="P291" s="173">
        <v>0</v>
      </c>
      <c r="Q291" s="173">
        <f>ROUND(E291*P291,2)</f>
        <v>0</v>
      </c>
      <c r="R291" s="175"/>
      <c r="S291" s="175" t="s">
        <v>123</v>
      </c>
      <c r="T291" s="176" t="s">
        <v>123</v>
      </c>
      <c r="U291" s="157">
        <v>0.308</v>
      </c>
      <c r="V291" s="157">
        <f>ROUND(E291*U291,2)</f>
        <v>132.44</v>
      </c>
      <c r="W291" s="157"/>
      <c r="X291" s="157" t="s">
        <v>124</v>
      </c>
      <c r="Y291" s="157" t="s">
        <v>125</v>
      </c>
      <c r="Z291" s="147"/>
      <c r="AA291" s="147"/>
      <c r="AB291" s="147"/>
      <c r="AC291" s="147"/>
      <c r="AD291" s="147"/>
      <c r="AE291" s="147"/>
      <c r="AF291" s="147"/>
      <c r="AG291" s="147" t="s">
        <v>126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ht="45" outlineLevel="2" x14ac:dyDescent="0.2">
      <c r="A292" s="154"/>
      <c r="B292" s="155"/>
      <c r="C292" s="249" t="s">
        <v>258</v>
      </c>
      <c r="D292" s="250"/>
      <c r="E292" s="250"/>
      <c r="F292" s="250"/>
      <c r="G292" s="250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132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77" t="str">
        <f>C292</f>
        <v>Položka je určena pro vyčištění budov bytové nebo občanské výstavby -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v>
      </c>
      <c r="BB292" s="147"/>
      <c r="BC292" s="147"/>
      <c r="BD292" s="147"/>
      <c r="BE292" s="147"/>
      <c r="BF292" s="147"/>
      <c r="BG292" s="147"/>
      <c r="BH292" s="147"/>
    </row>
    <row r="293" spans="1:60" outlineLevel="2" x14ac:dyDescent="0.2">
      <c r="A293" s="154"/>
      <c r="B293" s="155"/>
      <c r="C293" s="187" t="s">
        <v>259</v>
      </c>
      <c r="D293" s="158"/>
      <c r="E293" s="159"/>
      <c r="F293" s="157"/>
      <c r="G293" s="157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128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3" x14ac:dyDescent="0.2">
      <c r="A294" s="154"/>
      <c r="B294" s="155"/>
      <c r="C294" s="187" t="s">
        <v>127</v>
      </c>
      <c r="D294" s="158"/>
      <c r="E294" s="159"/>
      <c r="F294" s="157"/>
      <c r="G294" s="15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128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3" x14ac:dyDescent="0.2">
      <c r="A295" s="154"/>
      <c r="B295" s="155"/>
      <c r="C295" s="187" t="s">
        <v>260</v>
      </c>
      <c r="D295" s="158"/>
      <c r="E295" s="159">
        <v>10</v>
      </c>
      <c r="F295" s="157"/>
      <c r="G295" s="157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7"/>
      <c r="AA295" s="147"/>
      <c r="AB295" s="147"/>
      <c r="AC295" s="147"/>
      <c r="AD295" s="147"/>
      <c r="AE295" s="147"/>
      <c r="AF295" s="147"/>
      <c r="AG295" s="147" t="s">
        <v>128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3" x14ac:dyDescent="0.2">
      <c r="A296" s="154"/>
      <c r="B296" s="155"/>
      <c r="C296" s="187" t="s">
        <v>261</v>
      </c>
      <c r="D296" s="158"/>
      <c r="E296" s="159">
        <v>10</v>
      </c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128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3" x14ac:dyDescent="0.2">
      <c r="A297" s="154"/>
      <c r="B297" s="155"/>
      <c r="C297" s="187" t="s">
        <v>262</v>
      </c>
      <c r="D297" s="158"/>
      <c r="E297" s="159">
        <v>10</v>
      </c>
      <c r="F297" s="157"/>
      <c r="G297" s="15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7"/>
      <c r="AA297" s="147"/>
      <c r="AB297" s="147"/>
      <c r="AC297" s="147"/>
      <c r="AD297" s="147"/>
      <c r="AE297" s="147"/>
      <c r="AF297" s="147"/>
      <c r="AG297" s="147" t="s">
        <v>128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3" x14ac:dyDescent="0.2">
      <c r="A298" s="154"/>
      <c r="B298" s="155"/>
      <c r="C298" s="187" t="s">
        <v>263</v>
      </c>
      <c r="D298" s="158"/>
      <c r="E298" s="159">
        <v>10</v>
      </c>
      <c r="F298" s="157"/>
      <c r="G298" s="15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128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3" x14ac:dyDescent="0.2">
      <c r="A299" s="154"/>
      <c r="B299" s="155"/>
      <c r="C299" s="187" t="s">
        <v>264</v>
      </c>
      <c r="D299" s="158"/>
      <c r="E299" s="159">
        <v>10</v>
      </c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128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">
      <c r="A300" s="154"/>
      <c r="B300" s="155"/>
      <c r="C300" s="188" t="s">
        <v>152</v>
      </c>
      <c r="D300" s="160"/>
      <c r="E300" s="161">
        <v>50</v>
      </c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128</v>
      </c>
      <c r="AH300" s="147">
        <v>1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3" x14ac:dyDescent="0.2">
      <c r="A301" s="154"/>
      <c r="B301" s="155"/>
      <c r="C301" s="187" t="s">
        <v>127</v>
      </c>
      <c r="D301" s="158"/>
      <c r="E301" s="159"/>
      <c r="F301" s="157"/>
      <c r="G301" s="157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128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3" x14ac:dyDescent="0.2">
      <c r="A302" s="154"/>
      <c r="B302" s="155"/>
      <c r="C302" s="187" t="s">
        <v>265</v>
      </c>
      <c r="D302" s="158"/>
      <c r="E302" s="159">
        <v>10</v>
      </c>
      <c r="F302" s="157"/>
      <c r="G302" s="157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128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3" x14ac:dyDescent="0.2">
      <c r="A303" s="154"/>
      <c r="B303" s="155"/>
      <c r="C303" s="188" t="s">
        <v>152</v>
      </c>
      <c r="D303" s="160"/>
      <c r="E303" s="161">
        <v>10</v>
      </c>
      <c r="F303" s="157"/>
      <c r="G303" s="157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7"/>
      <c r="AA303" s="147"/>
      <c r="AB303" s="147"/>
      <c r="AC303" s="147"/>
      <c r="AD303" s="147"/>
      <c r="AE303" s="147"/>
      <c r="AF303" s="147"/>
      <c r="AG303" s="147" t="s">
        <v>128</v>
      </c>
      <c r="AH303" s="147">
        <v>1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3" x14ac:dyDescent="0.2">
      <c r="A304" s="154"/>
      <c r="B304" s="155"/>
      <c r="C304" s="187" t="s">
        <v>146</v>
      </c>
      <c r="D304" s="158"/>
      <c r="E304" s="159"/>
      <c r="F304" s="157"/>
      <c r="G304" s="15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128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3" x14ac:dyDescent="0.2">
      <c r="A305" s="154"/>
      <c r="B305" s="155"/>
      <c r="C305" s="187" t="s">
        <v>266</v>
      </c>
      <c r="D305" s="158"/>
      <c r="E305" s="159">
        <v>10</v>
      </c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128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3" x14ac:dyDescent="0.2">
      <c r="A306" s="154"/>
      <c r="B306" s="155"/>
      <c r="C306" s="187" t="s">
        <v>266</v>
      </c>
      <c r="D306" s="158"/>
      <c r="E306" s="159">
        <v>10</v>
      </c>
      <c r="F306" s="157"/>
      <c r="G306" s="157"/>
      <c r="H306" s="157"/>
      <c r="I306" s="157"/>
      <c r="J306" s="157"/>
      <c r="K306" s="157"/>
      <c r="L306" s="157"/>
      <c r="M306" s="157"/>
      <c r="N306" s="156"/>
      <c r="O306" s="156"/>
      <c r="P306" s="156"/>
      <c r="Q306" s="156"/>
      <c r="R306" s="157"/>
      <c r="S306" s="157"/>
      <c r="T306" s="157"/>
      <c r="U306" s="157"/>
      <c r="V306" s="157"/>
      <c r="W306" s="157"/>
      <c r="X306" s="157"/>
      <c r="Y306" s="157"/>
      <c r="Z306" s="147"/>
      <c r="AA306" s="147"/>
      <c r="AB306" s="147"/>
      <c r="AC306" s="147"/>
      <c r="AD306" s="147"/>
      <c r="AE306" s="147"/>
      <c r="AF306" s="147"/>
      <c r="AG306" s="147" t="s">
        <v>128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3" x14ac:dyDescent="0.2">
      <c r="A307" s="154"/>
      <c r="B307" s="155"/>
      <c r="C307" s="187" t="s">
        <v>267</v>
      </c>
      <c r="D307" s="158"/>
      <c r="E307" s="159">
        <v>10</v>
      </c>
      <c r="F307" s="157"/>
      <c r="G307" s="1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128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3" x14ac:dyDescent="0.2">
      <c r="A308" s="154"/>
      <c r="B308" s="155"/>
      <c r="C308" s="187" t="s">
        <v>268</v>
      </c>
      <c r="D308" s="158"/>
      <c r="E308" s="159">
        <v>60</v>
      </c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128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3" x14ac:dyDescent="0.2">
      <c r="A309" s="154"/>
      <c r="B309" s="155"/>
      <c r="C309" s="187" t="s">
        <v>269</v>
      </c>
      <c r="D309" s="158"/>
      <c r="E309" s="159">
        <v>10</v>
      </c>
      <c r="F309" s="157"/>
      <c r="G309" s="157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7"/>
      <c r="AA309" s="147"/>
      <c r="AB309" s="147"/>
      <c r="AC309" s="147"/>
      <c r="AD309" s="147"/>
      <c r="AE309" s="147"/>
      <c r="AF309" s="147"/>
      <c r="AG309" s="147" t="s">
        <v>128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3" x14ac:dyDescent="0.2">
      <c r="A310" s="154"/>
      <c r="B310" s="155"/>
      <c r="C310" s="187" t="s">
        <v>270</v>
      </c>
      <c r="D310" s="158"/>
      <c r="E310" s="159">
        <v>10</v>
      </c>
      <c r="F310" s="157"/>
      <c r="G310" s="157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7"/>
      <c r="AA310" s="147"/>
      <c r="AB310" s="147"/>
      <c r="AC310" s="147"/>
      <c r="AD310" s="147"/>
      <c r="AE310" s="147"/>
      <c r="AF310" s="147"/>
      <c r="AG310" s="147" t="s">
        <v>128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3" x14ac:dyDescent="0.2">
      <c r="A311" s="154"/>
      <c r="B311" s="155"/>
      <c r="C311" s="187" t="s">
        <v>270</v>
      </c>
      <c r="D311" s="158"/>
      <c r="E311" s="159">
        <v>10</v>
      </c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128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3" x14ac:dyDescent="0.2">
      <c r="A312" s="154"/>
      <c r="B312" s="155"/>
      <c r="C312" s="188" t="s">
        <v>152</v>
      </c>
      <c r="D312" s="160"/>
      <c r="E312" s="161">
        <v>120</v>
      </c>
      <c r="F312" s="157"/>
      <c r="G312" s="157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7"/>
      <c r="AA312" s="147"/>
      <c r="AB312" s="147"/>
      <c r="AC312" s="147"/>
      <c r="AD312" s="147"/>
      <c r="AE312" s="147"/>
      <c r="AF312" s="147"/>
      <c r="AG312" s="147" t="s">
        <v>128</v>
      </c>
      <c r="AH312" s="147">
        <v>1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3" x14ac:dyDescent="0.2">
      <c r="A313" s="154"/>
      <c r="B313" s="155"/>
      <c r="C313" s="187" t="s">
        <v>153</v>
      </c>
      <c r="D313" s="158"/>
      <c r="E313" s="159"/>
      <c r="F313" s="157"/>
      <c r="G313" s="157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128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3" x14ac:dyDescent="0.2">
      <c r="A314" s="154"/>
      <c r="B314" s="155"/>
      <c r="C314" s="187" t="s">
        <v>271</v>
      </c>
      <c r="D314" s="158"/>
      <c r="E314" s="159">
        <v>10</v>
      </c>
      <c r="F314" s="157"/>
      <c r="G314" s="15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128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3" x14ac:dyDescent="0.2">
      <c r="A315" s="154"/>
      <c r="B315" s="155"/>
      <c r="C315" s="187" t="s">
        <v>271</v>
      </c>
      <c r="D315" s="158"/>
      <c r="E315" s="159">
        <v>10</v>
      </c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128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3" x14ac:dyDescent="0.2">
      <c r="A316" s="154"/>
      <c r="B316" s="155"/>
      <c r="C316" s="187" t="s">
        <v>272</v>
      </c>
      <c r="D316" s="158"/>
      <c r="E316" s="159">
        <v>10</v>
      </c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7"/>
      <c r="AA316" s="147"/>
      <c r="AB316" s="147"/>
      <c r="AC316" s="147"/>
      <c r="AD316" s="147"/>
      <c r="AE316" s="147"/>
      <c r="AF316" s="147"/>
      <c r="AG316" s="147" t="s">
        <v>128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3" x14ac:dyDescent="0.2">
      <c r="A317" s="154"/>
      <c r="B317" s="155"/>
      <c r="C317" s="187" t="s">
        <v>273</v>
      </c>
      <c r="D317" s="158"/>
      <c r="E317" s="159">
        <v>60</v>
      </c>
      <c r="F317" s="157"/>
      <c r="G317" s="157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7"/>
      <c r="AA317" s="147"/>
      <c r="AB317" s="147"/>
      <c r="AC317" s="147"/>
      <c r="AD317" s="147"/>
      <c r="AE317" s="147"/>
      <c r="AF317" s="147"/>
      <c r="AG317" s="147" t="s">
        <v>128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3" x14ac:dyDescent="0.2">
      <c r="A318" s="154"/>
      <c r="B318" s="155"/>
      <c r="C318" s="187" t="s">
        <v>274</v>
      </c>
      <c r="D318" s="158"/>
      <c r="E318" s="159">
        <v>10</v>
      </c>
      <c r="F318" s="157"/>
      <c r="G318" s="157"/>
      <c r="H318" s="157"/>
      <c r="I318" s="157"/>
      <c r="J318" s="157"/>
      <c r="K318" s="157"/>
      <c r="L318" s="157"/>
      <c r="M318" s="157"/>
      <c r="N318" s="156"/>
      <c r="O318" s="156"/>
      <c r="P318" s="156"/>
      <c r="Q318" s="156"/>
      <c r="R318" s="157"/>
      <c r="S318" s="157"/>
      <c r="T318" s="157"/>
      <c r="U318" s="157"/>
      <c r="V318" s="157"/>
      <c r="W318" s="157"/>
      <c r="X318" s="157"/>
      <c r="Y318" s="157"/>
      <c r="Z318" s="147"/>
      <c r="AA318" s="147"/>
      <c r="AB318" s="147"/>
      <c r="AC318" s="147"/>
      <c r="AD318" s="147"/>
      <c r="AE318" s="147"/>
      <c r="AF318" s="147"/>
      <c r="AG318" s="147" t="s">
        <v>128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3" x14ac:dyDescent="0.2">
      <c r="A319" s="154"/>
      <c r="B319" s="155"/>
      <c r="C319" s="188" t="s">
        <v>152</v>
      </c>
      <c r="D319" s="160"/>
      <c r="E319" s="161">
        <v>100</v>
      </c>
      <c r="F319" s="157"/>
      <c r="G319" s="1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128</v>
      </c>
      <c r="AH319" s="147">
        <v>1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3" x14ac:dyDescent="0.2">
      <c r="A320" s="154"/>
      <c r="B320" s="155"/>
      <c r="C320" s="187" t="s">
        <v>158</v>
      </c>
      <c r="D320" s="158"/>
      <c r="E320" s="159"/>
      <c r="F320" s="157"/>
      <c r="G320" s="157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7"/>
      <c r="AA320" s="147"/>
      <c r="AB320" s="147"/>
      <c r="AC320" s="147"/>
      <c r="AD320" s="147"/>
      <c r="AE320" s="147"/>
      <c r="AF320" s="147"/>
      <c r="AG320" s="147" t="s">
        <v>128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3" x14ac:dyDescent="0.2">
      <c r="A321" s="154"/>
      <c r="B321" s="155"/>
      <c r="C321" s="187" t="s">
        <v>275</v>
      </c>
      <c r="D321" s="158"/>
      <c r="E321" s="159">
        <v>10</v>
      </c>
      <c r="F321" s="157"/>
      <c r="G321" s="157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57"/>
      <c r="Z321" s="147"/>
      <c r="AA321" s="147"/>
      <c r="AB321" s="147"/>
      <c r="AC321" s="147"/>
      <c r="AD321" s="147"/>
      <c r="AE321" s="147"/>
      <c r="AF321" s="147"/>
      <c r="AG321" s="147" t="s">
        <v>128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3" x14ac:dyDescent="0.2">
      <c r="A322" s="154"/>
      <c r="B322" s="155"/>
      <c r="C322" s="187" t="s">
        <v>275</v>
      </c>
      <c r="D322" s="158"/>
      <c r="E322" s="159">
        <v>10</v>
      </c>
      <c r="F322" s="157"/>
      <c r="G322" s="157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7"/>
      <c r="AA322" s="147"/>
      <c r="AB322" s="147"/>
      <c r="AC322" s="147"/>
      <c r="AD322" s="147"/>
      <c r="AE322" s="147"/>
      <c r="AF322" s="147"/>
      <c r="AG322" s="147" t="s">
        <v>128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3" x14ac:dyDescent="0.2">
      <c r="A323" s="154"/>
      <c r="B323" s="155"/>
      <c r="C323" s="187" t="s">
        <v>276</v>
      </c>
      <c r="D323" s="158"/>
      <c r="E323" s="159">
        <v>10</v>
      </c>
      <c r="F323" s="157"/>
      <c r="G323" s="157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7"/>
      <c r="AA323" s="147"/>
      <c r="AB323" s="147"/>
      <c r="AC323" s="147"/>
      <c r="AD323" s="147"/>
      <c r="AE323" s="147"/>
      <c r="AF323" s="147"/>
      <c r="AG323" s="147" t="s">
        <v>128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3" x14ac:dyDescent="0.2">
      <c r="A324" s="154"/>
      <c r="B324" s="155"/>
      <c r="C324" s="187" t="s">
        <v>277</v>
      </c>
      <c r="D324" s="158"/>
      <c r="E324" s="159">
        <v>20</v>
      </c>
      <c r="F324" s="157"/>
      <c r="G324" s="157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7"/>
      <c r="AA324" s="147"/>
      <c r="AB324" s="147"/>
      <c r="AC324" s="147"/>
      <c r="AD324" s="147"/>
      <c r="AE324" s="147"/>
      <c r="AF324" s="147"/>
      <c r="AG324" s="147" t="s">
        <v>128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3" x14ac:dyDescent="0.2">
      <c r="A325" s="154"/>
      <c r="B325" s="155"/>
      <c r="C325" s="187" t="s">
        <v>278</v>
      </c>
      <c r="D325" s="158"/>
      <c r="E325" s="159">
        <v>10</v>
      </c>
      <c r="F325" s="157"/>
      <c r="G325" s="157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7"/>
      <c r="AA325" s="147"/>
      <c r="AB325" s="147"/>
      <c r="AC325" s="147"/>
      <c r="AD325" s="147"/>
      <c r="AE325" s="147"/>
      <c r="AF325" s="147"/>
      <c r="AG325" s="147" t="s">
        <v>128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3" x14ac:dyDescent="0.2">
      <c r="A326" s="154"/>
      <c r="B326" s="155"/>
      <c r="C326" s="187" t="s">
        <v>278</v>
      </c>
      <c r="D326" s="158"/>
      <c r="E326" s="159">
        <v>10</v>
      </c>
      <c r="F326" s="157"/>
      <c r="G326" s="157"/>
      <c r="H326" s="157"/>
      <c r="I326" s="157"/>
      <c r="J326" s="157"/>
      <c r="K326" s="157"/>
      <c r="L326" s="157"/>
      <c r="M326" s="157"/>
      <c r="N326" s="156"/>
      <c r="O326" s="156"/>
      <c r="P326" s="156"/>
      <c r="Q326" s="156"/>
      <c r="R326" s="157"/>
      <c r="S326" s="157"/>
      <c r="T326" s="157"/>
      <c r="U326" s="157"/>
      <c r="V326" s="157"/>
      <c r="W326" s="157"/>
      <c r="X326" s="157"/>
      <c r="Y326" s="157"/>
      <c r="Z326" s="147"/>
      <c r="AA326" s="147"/>
      <c r="AB326" s="147"/>
      <c r="AC326" s="147"/>
      <c r="AD326" s="147"/>
      <c r="AE326" s="147"/>
      <c r="AF326" s="147"/>
      <c r="AG326" s="147" t="s">
        <v>128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3" x14ac:dyDescent="0.2">
      <c r="A327" s="154"/>
      <c r="B327" s="155"/>
      <c r="C327" s="187" t="s">
        <v>278</v>
      </c>
      <c r="D327" s="158"/>
      <c r="E327" s="159">
        <v>10</v>
      </c>
      <c r="F327" s="157"/>
      <c r="G327" s="157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7"/>
      <c r="AA327" s="147"/>
      <c r="AB327" s="147"/>
      <c r="AC327" s="147"/>
      <c r="AD327" s="147"/>
      <c r="AE327" s="147"/>
      <c r="AF327" s="147"/>
      <c r="AG327" s="147" t="s">
        <v>128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3" x14ac:dyDescent="0.2">
      <c r="A328" s="154"/>
      <c r="B328" s="155"/>
      <c r="C328" s="187" t="s">
        <v>278</v>
      </c>
      <c r="D328" s="158"/>
      <c r="E328" s="159">
        <v>10</v>
      </c>
      <c r="F328" s="157"/>
      <c r="G328" s="157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7"/>
      <c r="AA328" s="147"/>
      <c r="AB328" s="147"/>
      <c r="AC328" s="147"/>
      <c r="AD328" s="147"/>
      <c r="AE328" s="147"/>
      <c r="AF328" s="147"/>
      <c r="AG328" s="147" t="s">
        <v>128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3" x14ac:dyDescent="0.2">
      <c r="A329" s="154"/>
      <c r="B329" s="155"/>
      <c r="C329" s="187" t="s">
        <v>279</v>
      </c>
      <c r="D329" s="158"/>
      <c r="E329" s="159">
        <v>10</v>
      </c>
      <c r="F329" s="157"/>
      <c r="G329" s="157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7"/>
      <c r="AA329" s="147"/>
      <c r="AB329" s="147"/>
      <c r="AC329" s="147"/>
      <c r="AD329" s="147"/>
      <c r="AE329" s="147"/>
      <c r="AF329" s="147"/>
      <c r="AG329" s="147" t="s">
        <v>128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3" x14ac:dyDescent="0.2">
      <c r="A330" s="154"/>
      <c r="B330" s="155"/>
      <c r="C330" s="188" t="s">
        <v>152</v>
      </c>
      <c r="D330" s="160"/>
      <c r="E330" s="161">
        <v>100</v>
      </c>
      <c r="F330" s="157"/>
      <c r="G330" s="157"/>
      <c r="H330" s="157"/>
      <c r="I330" s="157"/>
      <c r="J330" s="157"/>
      <c r="K330" s="157"/>
      <c r="L330" s="157"/>
      <c r="M330" s="157"/>
      <c r="N330" s="156"/>
      <c r="O330" s="156"/>
      <c r="P330" s="156"/>
      <c r="Q330" s="156"/>
      <c r="R330" s="157"/>
      <c r="S330" s="157"/>
      <c r="T330" s="157"/>
      <c r="U330" s="157"/>
      <c r="V330" s="157"/>
      <c r="W330" s="157"/>
      <c r="X330" s="157"/>
      <c r="Y330" s="157"/>
      <c r="Z330" s="147"/>
      <c r="AA330" s="147"/>
      <c r="AB330" s="147"/>
      <c r="AC330" s="147"/>
      <c r="AD330" s="147"/>
      <c r="AE330" s="147"/>
      <c r="AF330" s="147"/>
      <c r="AG330" s="147" t="s">
        <v>128</v>
      </c>
      <c r="AH330" s="147">
        <v>1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3" x14ac:dyDescent="0.2">
      <c r="A331" s="154"/>
      <c r="B331" s="155"/>
      <c r="C331" s="187" t="s">
        <v>280</v>
      </c>
      <c r="D331" s="158"/>
      <c r="E331" s="159">
        <v>50</v>
      </c>
      <c r="F331" s="157"/>
      <c r="G331" s="157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7"/>
      <c r="AA331" s="147"/>
      <c r="AB331" s="147"/>
      <c r="AC331" s="147"/>
      <c r="AD331" s="147"/>
      <c r="AE331" s="147"/>
      <c r="AF331" s="147"/>
      <c r="AG331" s="147" t="s">
        <v>128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ht="22.5" outlineLevel="1" x14ac:dyDescent="0.2">
      <c r="A332" s="170">
        <v>17</v>
      </c>
      <c r="B332" s="171" t="s">
        <v>281</v>
      </c>
      <c r="C332" s="186" t="s">
        <v>282</v>
      </c>
      <c r="D332" s="172" t="s">
        <v>283</v>
      </c>
      <c r="E332" s="173">
        <v>50</v>
      </c>
      <c r="F332" s="174"/>
      <c r="G332" s="175">
        <f>ROUND(E332*F332,2)</f>
        <v>0</v>
      </c>
      <c r="H332" s="174"/>
      <c r="I332" s="175">
        <f>ROUND(E332*H332,2)</f>
        <v>0</v>
      </c>
      <c r="J332" s="174"/>
      <c r="K332" s="175">
        <f>ROUND(E332*J332,2)</f>
        <v>0</v>
      </c>
      <c r="L332" s="175">
        <v>15</v>
      </c>
      <c r="M332" s="175">
        <f>G332*(1+L332/100)</f>
        <v>0</v>
      </c>
      <c r="N332" s="173">
        <v>0</v>
      </c>
      <c r="O332" s="173">
        <f>ROUND(E332*N332,2)</f>
        <v>0</v>
      </c>
      <c r="P332" s="173">
        <v>0</v>
      </c>
      <c r="Q332" s="173">
        <f>ROUND(E332*P332,2)</f>
        <v>0</v>
      </c>
      <c r="R332" s="175"/>
      <c r="S332" s="175" t="s">
        <v>284</v>
      </c>
      <c r="T332" s="176" t="s">
        <v>203</v>
      </c>
      <c r="U332" s="157">
        <v>0</v>
      </c>
      <c r="V332" s="157">
        <f>ROUND(E332*U332,2)</f>
        <v>0</v>
      </c>
      <c r="W332" s="157"/>
      <c r="X332" s="157" t="s">
        <v>124</v>
      </c>
      <c r="Y332" s="157" t="s">
        <v>125</v>
      </c>
      <c r="Z332" s="147"/>
      <c r="AA332" s="147"/>
      <c r="AB332" s="147"/>
      <c r="AC332" s="147"/>
      <c r="AD332" s="147"/>
      <c r="AE332" s="147"/>
      <c r="AF332" s="147"/>
      <c r="AG332" s="147" t="s">
        <v>126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2" x14ac:dyDescent="0.2">
      <c r="A333" s="154"/>
      <c r="B333" s="155"/>
      <c r="C333" s="187" t="s">
        <v>285</v>
      </c>
      <c r="D333" s="158"/>
      <c r="E333" s="159">
        <v>10</v>
      </c>
      <c r="F333" s="157"/>
      <c r="G333" s="157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7"/>
      <c r="AA333" s="147"/>
      <c r="AB333" s="147"/>
      <c r="AC333" s="147"/>
      <c r="AD333" s="147"/>
      <c r="AE333" s="147"/>
      <c r="AF333" s="147"/>
      <c r="AG333" s="147" t="s">
        <v>128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3" x14ac:dyDescent="0.2">
      <c r="A334" s="154"/>
      <c r="B334" s="155"/>
      <c r="C334" s="187" t="s">
        <v>286</v>
      </c>
      <c r="D334" s="158"/>
      <c r="E334" s="159">
        <v>10</v>
      </c>
      <c r="F334" s="157"/>
      <c r="G334" s="157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7"/>
      <c r="AA334" s="147"/>
      <c r="AB334" s="147"/>
      <c r="AC334" s="147"/>
      <c r="AD334" s="147"/>
      <c r="AE334" s="147"/>
      <c r="AF334" s="147"/>
      <c r="AG334" s="147" t="s">
        <v>128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3" x14ac:dyDescent="0.2">
      <c r="A335" s="154"/>
      <c r="B335" s="155"/>
      <c r="C335" s="187" t="s">
        <v>287</v>
      </c>
      <c r="D335" s="158"/>
      <c r="E335" s="159">
        <v>10</v>
      </c>
      <c r="F335" s="157"/>
      <c r="G335" s="157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7"/>
      <c r="AA335" s="147"/>
      <c r="AB335" s="147"/>
      <c r="AC335" s="147"/>
      <c r="AD335" s="147"/>
      <c r="AE335" s="147"/>
      <c r="AF335" s="147"/>
      <c r="AG335" s="147" t="s">
        <v>128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3" x14ac:dyDescent="0.2">
      <c r="A336" s="154"/>
      <c r="B336" s="155"/>
      <c r="C336" s="187" t="s">
        <v>288</v>
      </c>
      <c r="D336" s="158"/>
      <c r="E336" s="159">
        <v>10</v>
      </c>
      <c r="F336" s="157"/>
      <c r="G336" s="157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7"/>
      <c r="AA336" s="147"/>
      <c r="AB336" s="147"/>
      <c r="AC336" s="147"/>
      <c r="AD336" s="147"/>
      <c r="AE336" s="147"/>
      <c r="AF336" s="147"/>
      <c r="AG336" s="147" t="s">
        <v>128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3" x14ac:dyDescent="0.2">
      <c r="A337" s="154"/>
      <c r="B337" s="155"/>
      <c r="C337" s="187" t="s">
        <v>289</v>
      </c>
      <c r="D337" s="158"/>
      <c r="E337" s="159">
        <v>10</v>
      </c>
      <c r="F337" s="157"/>
      <c r="G337" s="157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7"/>
      <c r="AA337" s="147"/>
      <c r="AB337" s="147"/>
      <c r="AC337" s="147"/>
      <c r="AD337" s="147"/>
      <c r="AE337" s="147"/>
      <c r="AF337" s="147"/>
      <c r="AG337" s="147" t="s">
        <v>128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ht="22.5" outlineLevel="1" x14ac:dyDescent="0.2">
      <c r="A338" s="178">
        <v>18</v>
      </c>
      <c r="B338" s="179" t="s">
        <v>290</v>
      </c>
      <c r="C338" s="189" t="s">
        <v>291</v>
      </c>
      <c r="D338" s="180" t="s">
        <v>292</v>
      </c>
      <c r="E338" s="181">
        <v>1</v>
      </c>
      <c r="F338" s="182"/>
      <c r="G338" s="183">
        <f>ROUND(E338*F338,2)</f>
        <v>0</v>
      </c>
      <c r="H338" s="182"/>
      <c r="I338" s="183">
        <f>ROUND(E338*H338,2)</f>
        <v>0</v>
      </c>
      <c r="J338" s="182"/>
      <c r="K338" s="183">
        <f>ROUND(E338*J338,2)</f>
        <v>0</v>
      </c>
      <c r="L338" s="183">
        <v>15</v>
      </c>
      <c r="M338" s="183">
        <f>G338*(1+L338/100)</f>
        <v>0</v>
      </c>
      <c r="N338" s="181">
        <v>0</v>
      </c>
      <c r="O338" s="181">
        <f>ROUND(E338*N338,2)</f>
        <v>0</v>
      </c>
      <c r="P338" s="181">
        <v>0</v>
      </c>
      <c r="Q338" s="181">
        <f>ROUND(E338*P338,2)</f>
        <v>0</v>
      </c>
      <c r="R338" s="183"/>
      <c r="S338" s="183" t="s">
        <v>284</v>
      </c>
      <c r="T338" s="184" t="s">
        <v>203</v>
      </c>
      <c r="U338" s="157">
        <v>0</v>
      </c>
      <c r="V338" s="157">
        <f>ROUND(E338*U338,2)</f>
        <v>0</v>
      </c>
      <c r="W338" s="157"/>
      <c r="X338" s="157" t="s">
        <v>124</v>
      </c>
      <c r="Y338" s="157" t="s">
        <v>125</v>
      </c>
      <c r="Z338" s="147"/>
      <c r="AA338" s="147"/>
      <c r="AB338" s="147"/>
      <c r="AC338" s="147"/>
      <c r="AD338" s="147"/>
      <c r="AE338" s="147"/>
      <c r="AF338" s="147"/>
      <c r="AG338" s="147" t="s">
        <v>126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ht="22.5" outlineLevel="1" x14ac:dyDescent="0.2">
      <c r="A339" s="170">
        <v>19</v>
      </c>
      <c r="B339" s="171" t="s">
        <v>293</v>
      </c>
      <c r="C339" s="186" t="s">
        <v>294</v>
      </c>
      <c r="D339" s="172" t="s">
        <v>295</v>
      </c>
      <c r="E339" s="173">
        <v>430</v>
      </c>
      <c r="F339" s="174"/>
      <c r="G339" s="175">
        <f>ROUND(E339*F339,2)</f>
        <v>0</v>
      </c>
      <c r="H339" s="174"/>
      <c r="I339" s="175">
        <f>ROUND(E339*H339,2)</f>
        <v>0</v>
      </c>
      <c r="J339" s="174"/>
      <c r="K339" s="175">
        <f>ROUND(E339*J339,2)</f>
        <v>0</v>
      </c>
      <c r="L339" s="175">
        <v>15</v>
      </c>
      <c r="M339" s="175">
        <f>G339*(1+L339/100)</f>
        <v>0</v>
      </c>
      <c r="N339" s="173">
        <v>0</v>
      </c>
      <c r="O339" s="173">
        <f>ROUND(E339*N339,2)</f>
        <v>0</v>
      </c>
      <c r="P339" s="173">
        <v>0</v>
      </c>
      <c r="Q339" s="173">
        <f>ROUND(E339*P339,2)</f>
        <v>0</v>
      </c>
      <c r="R339" s="175"/>
      <c r="S339" s="175" t="s">
        <v>284</v>
      </c>
      <c r="T339" s="176" t="s">
        <v>203</v>
      </c>
      <c r="U339" s="157">
        <v>0</v>
      </c>
      <c r="V339" s="157">
        <f>ROUND(E339*U339,2)</f>
        <v>0</v>
      </c>
      <c r="W339" s="157"/>
      <c r="X339" s="157" t="s">
        <v>124</v>
      </c>
      <c r="Y339" s="157" t="s">
        <v>125</v>
      </c>
      <c r="Z339" s="147"/>
      <c r="AA339" s="147"/>
      <c r="AB339" s="147"/>
      <c r="AC339" s="147"/>
      <c r="AD339" s="147"/>
      <c r="AE339" s="147"/>
      <c r="AF339" s="147"/>
      <c r="AG339" s="147" t="s">
        <v>126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2" x14ac:dyDescent="0.2">
      <c r="A340" s="154"/>
      <c r="B340" s="155"/>
      <c r="C340" s="187" t="s">
        <v>259</v>
      </c>
      <c r="D340" s="158"/>
      <c r="E340" s="159"/>
      <c r="F340" s="157"/>
      <c r="G340" s="157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57"/>
      <c r="Z340" s="147"/>
      <c r="AA340" s="147"/>
      <c r="AB340" s="147"/>
      <c r="AC340" s="147"/>
      <c r="AD340" s="147"/>
      <c r="AE340" s="147"/>
      <c r="AF340" s="147"/>
      <c r="AG340" s="147" t="s">
        <v>128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3" x14ac:dyDescent="0.2">
      <c r="A341" s="154"/>
      <c r="B341" s="155"/>
      <c r="C341" s="187" t="s">
        <v>127</v>
      </c>
      <c r="D341" s="158"/>
      <c r="E341" s="159"/>
      <c r="F341" s="157"/>
      <c r="G341" s="157"/>
      <c r="H341" s="157"/>
      <c r="I341" s="157"/>
      <c r="J341" s="157"/>
      <c r="K341" s="157"/>
      <c r="L341" s="157"/>
      <c r="M341" s="157"/>
      <c r="N341" s="156"/>
      <c r="O341" s="156"/>
      <c r="P341" s="156"/>
      <c r="Q341" s="156"/>
      <c r="R341" s="157"/>
      <c r="S341" s="157"/>
      <c r="T341" s="157"/>
      <c r="U341" s="157"/>
      <c r="V341" s="157"/>
      <c r="W341" s="157"/>
      <c r="X341" s="157"/>
      <c r="Y341" s="157"/>
      <c r="Z341" s="147"/>
      <c r="AA341" s="147"/>
      <c r="AB341" s="147"/>
      <c r="AC341" s="147"/>
      <c r="AD341" s="147"/>
      <c r="AE341" s="147"/>
      <c r="AF341" s="147"/>
      <c r="AG341" s="147" t="s">
        <v>128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3" x14ac:dyDescent="0.2">
      <c r="A342" s="154"/>
      <c r="B342" s="155"/>
      <c r="C342" s="187" t="s">
        <v>260</v>
      </c>
      <c r="D342" s="158"/>
      <c r="E342" s="159">
        <v>10</v>
      </c>
      <c r="F342" s="157"/>
      <c r="G342" s="157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147"/>
      <c r="AA342" s="147"/>
      <c r="AB342" s="147"/>
      <c r="AC342" s="147"/>
      <c r="AD342" s="147"/>
      <c r="AE342" s="147"/>
      <c r="AF342" s="147"/>
      <c r="AG342" s="147" t="s">
        <v>128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3" x14ac:dyDescent="0.2">
      <c r="A343" s="154"/>
      <c r="B343" s="155"/>
      <c r="C343" s="187" t="s">
        <v>261</v>
      </c>
      <c r="D343" s="158"/>
      <c r="E343" s="159">
        <v>10</v>
      </c>
      <c r="F343" s="157"/>
      <c r="G343" s="157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7"/>
      <c r="AA343" s="147"/>
      <c r="AB343" s="147"/>
      <c r="AC343" s="147"/>
      <c r="AD343" s="147"/>
      <c r="AE343" s="147"/>
      <c r="AF343" s="147"/>
      <c r="AG343" s="147" t="s">
        <v>128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3" x14ac:dyDescent="0.2">
      <c r="A344" s="154"/>
      <c r="B344" s="155"/>
      <c r="C344" s="187" t="s">
        <v>262</v>
      </c>
      <c r="D344" s="158"/>
      <c r="E344" s="159">
        <v>10</v>
      </c>
      <c r="F344" s="157"/>
      <c r="G344" s="157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7"/>
      <c r="AA344" s="147"/>
      <c r="AB344" s="147"/>
      <c r="AC344" s="147"/>
      <c r="AD344" s="147"/>
      <c r="AE344" s="147"/>
      <c r="AF344" s="147"/>
      <c r="AG344" s="147" t="s">
        <v>128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3" x14ac:dyDescent="0.2">
      <c r="A345" s="154"/>
      <c r="B345" s="155"/>
      <c r="C345" s="187" t="s">
        <v>263</v>
      </c>
      <c r="D345" s="158"/>
      <c r="E345" s="159">
        <v>10</v>
      </c>
      <c r="F345" s="157"/>
      <c r="G345" s="157"/>
      <c r="H345" s="157"/>
      <c r="I345" s="157"/>
      <c r="J345" s="157"/>
      <c r="K345" s="157"/>
      <c r="L345" s="157"/>
      <c r="M345" s="157"/>
      <c r="N345" s="156"/>
      <c r="O345" s="156"/>
      <c r="P345" s="156"/>
      <c r="Q345" s="156"/>
      <c r="R345" s="157"/>
      <c r="S345" s="157"/>
      <c r="T345" s="157"/>
      <c r="U345" s="157"/>
      <c r="V345" s="157"/>
      <c r="W345" s="157"/>
      <c r="X345" s="157"/>
      <c r="Y345" s="157"/>
      <c r="Z345" s="147"/>
      <c r="AA345" s="147"/>
      <c r="AB345" s="147"/>
      <c r="AC345" s="147"/>
      <c r="AD345" s="147"/>
      <c r="AE345" s="147"/>
      <c r="AF345" s="147"/>
      <c r="AG345" s="147" t="s">
        <v>128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3" x14ac:dyDescent="0.2">
      <c r="A346" s="154"/>
      <c r="B346" s="155"/>
      <c r="C346" s="187" t="s">
        <v>264</v>
      </c>
      <c r="D346" s="158"/>
      <c r="E346" s="159">
        <v>10</v>
      </c>
      <c r="F346" s="157"/>
      <c r="G346" s="157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7"/>
      <c r="AA346" s="147"/>
      <c r="AB346" s="147"/>
      <c r="AC346" s="147"/>
      <c r="AD346" s="147"/>
      <c r="AE346" s="147"/>
      <c r="AF346" s="147"/>
      <c r="AG346" s="147" t="s">
        <v>128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3" x14ac:dyDescent="0.2">
      <c r="A347" s="154"/>
      <c r="B347" s="155"/>
      <c r="C347" s="188" t="s">
        <v>152</v>
      </c>
      <c r="D347" s="160"/>
      <c r="E347" s="161">
        <v>50</v>
      </c>
      <c r="F347" s="157"/>
      <c r="G347" s="157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7"/>
      <c r="AA347" s="147"/>
      <c r="AB347" s="147"/>
      <c r="AC347" s="147"/>
      <c r="AD347" s="147"/>
      <c r="AE347" s="147"/>
      <c r="AF347" s="147"/>
      <c r="AG347" s="147" t="s">
        <v>128</v>
      </c>
      <c r="AH347" s="147">
        <v>1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3" x14ac:dyDescent="0.2">
      <c r="A348" s="154"/>
      <c r="B348" s="155"/>
      <c r="C348" s="187" t="s">
        <v>127</v>
      </c>
      <c r="D348" s="158"/>
      <c r="E348" s="159"/>
      <c r="F348" s="157"/>
      <c r="G348" s="157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57"/>
      <c r="Z348" s="147"/>
      <c r="AA348" s="147"/>
      <c r="AB348" s="147"/>
      <c r="AC348" s="147"/>
      <c r="AD348" s="147"/>
      <c r="AE348" s="147"/>
      <c r="AF348" s="147"/>
      <c r="AG348" s="147" t="s">
        <v>128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3" x14ac:dyDescent="0.2">
      <c r="A349" s="154"/>
      <c r="B349" s="155"/>
      <c r="C349" s="187" t="s">
        <v>265</v>
      </c>
      <c r="D349" s="158"/>
      <c r="E349" s="159">
        <v>10</v>
      </c>
      <c r="F349" s="157"/>
      <c r="G349" s="157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57"/>
      <c r="Z349" s="147"/>
      <c r="AA349" s="147"/>
      <c r="AB349" s="147"/>
      <c r="AC349" s="147"/>
      <c r="AD349" s="147"/>
      <c r="AE349" s="147"/>
      <c r="AF349" s="147"/>
      <c r="AG349" s="147" t="s">
        <v>128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3" x14ac:dyDescent="0.2">
      <c r="A350" s="154"/>
      <c r="B350" s="155"/>
      <c r="C350" s="188" t="s">
        <v>152</v>
      </c>
      <c r="D350" s="160"/>
      <c r="E350" s="161">
        <v>10</v>
      </c>
      <c r="F350" s="157"/>
      <c r="G350" s="157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57"/>
      <c r="Z350" s="147"/>
      <c r="AA350" s="147"/>
      <c r="AB350" s="147"/>
      <c r="AC350" s="147"/>
      <c r="AD350" s="147"/>
      <c r="AE350" s="147"/>
      <c r="AF350" s="147"/>
      <c r="AG350" s="147" t="s">
        <v>128</v>
      </c>
      <c r="AH350" s="147">
        <v>1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3" x14ac:dyDescent="0.2">
      <c r="A351" s="154"/>
      <c r="B351" s="155"/>
      <c r="C351" s="187" t="s">
        <v>146</v>
      </c>
      <c r="D351" s="158"/>
      <c r="E351" s="159"/>
      <c r="F351" s="157"/>
      <c r="G351" s="157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57"/>
      <c r="Z351" s="147"/>
      <c r="AA351" s="147"/>
      <c r="AB351" s="147"/>
      <c r="AC351" s="147"/>
      <c r="AD351" s="147"/>
      <c r="AE351" s="147"/>
      <c r="AF351" s="147"/>
      <c r="AG351" s="147" t="s">
        <v>128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3" x14ac:dyDescent="0.2">
      <c r="A352" s="154"/>
      <c r="B352" s="155"/>
      <c r="C352" s="187" t="s">
        <v>266</v>
      </c>
      <c r="D352" s="158"/>
      <c r="E352" s="159">
        <v>10</v>
      </c>
      <c r="F352" s="157"/>
      <c r="G352" s="157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7"/>
      <c r="AA352" s="147"/>
      <c r="AB352" s="147"/>
      <c r="AC352" s="147"/>
      <c r="AD352" s="147"/>
      <c r="AE352" s="147"/>
      <c r="AF352" s="147"/>
      <c r="AG352" s="147" t="s">
        <v>128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3" x14ac:dyDescent="0.2">
      <c r="A353" s="154"/>
      <c r="B353" s="155"/>
      <c r="C353" s="187" t="s">
        <v>266</v>
      </c>
      <c r="D353" s="158"/>
      <c r="E353" s="159">
        <v>10</v>
      </c>
      <c r="F353" s="157"/>
      <c r="G353" s="157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7"/>
      <c r="AA353" s="147"/>
      <c r="AB353" s="147"/>
      <c r="AC353" s="147"/>
      <c r="AD353" s="147"/>
      <c r="AE353" s="147"/>
      <c r="AF353" s="147"/>
      <c r="AG353" s="147" t="s">
        <v>128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3" x14ac:dyDescent="0.2">
      <c r="A354" s="154"/>
      <c r="B354" s="155"/>
      <c r="C354" s="187" t="s">
        <v>267</v>
      </c>
      <c r="D354" s="158"/>
      <c r="E354" s="159">
        <v>10</v>
      </c>
      <c r="F354" s="157"/>
      <c r="G354" s="157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57"/>
      <c r="Z354" s="147"/>
      <c r="AA354" s="147"/>
      <c r="AB354" s="147"/>
      <c r="AC354" s="147"/>
      <c r="AD354" s="147"/>
      <c r="AE354" s="147"/>
      <c r="AF354" s="147"/>
      <c r="AG354" s="147" t="s">
        <v>128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3" x14ac:dyDescent="0.2">
      <c r="A355" s="154"/>
      <c r="B355" s="155"/>
      <c r="C355" s="187" t="s">
        <v>268</v>
      </c>
      <c r="D355" s="158"/>
      <c r="E355" s="159">
        <v>60</v>
      </c>
      <c r="F355" s="157"/>
      <c r="G355" s="157"/>
      <c r="H355" s="157"/>
      <c r="I355" s="157"/>
      <c r="J355" s="157"/>
      <c r="K355" s="157"/>
      <c r="L355" s="157"/>
      <c r="M355" s="157"/>
      <c r="N355" s="156"/>
      <c r="O355" s="156"/>
      <c r="P355" s="156"/>
      <c r="Q355" s="156"/>
      <c r="R355" s="157"/>
      <c r="S355" s="157"/>
      <c r="T355" s="157"/>
      <c r="U355" s="157"/>
      <c r="V355" s="157"/>
      <c r="W355" s="157"/>
      <c r="X355" s="157"/>
      <c r="Y355" s="157"/>
      <c r="Z355" s="147"/>
      <c r="AA355" s="147"/>
      <c r="AB355" s="147"/>
      <c r="AC355" s="147"/>
      <c r="AD355" s="147"/>
      <c r="AE355" s="147"/>
      <c r="AF355" s="147"/>
      <c r="AG355" s="147" t="s">
        <v>128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3" x14ac:dyDescent="0.2">
      <c r="A356" s="154"/>
      <c r="B356" s="155"/>
      <c r="C356" s="187" t="s">
        <v>269</v>
      </c>
      <c r="D356" s="158"/>
      <c r="E356" s="159">
        <v>10</v>
      </c>
      <c r="F356" s="157"/>
      <c r="G356" s="157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7"/>
      <c r="AA356" s="147"/>
      <c r="AB356" s="147"/>
      <c r="AC356" s="147"/>
      <c r="AD356" s="147"/>
      <c r="AE356" s="147"/>
      <c r="AF356" s="147"/>
      <c r="AG356" s="147" t="s">
        <v>128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">
      <c r="A357" s="154"/>
      <c r="B357" s="155"/>
      <c r="C357" s="187" t="s">
        <v>270</v>
      </c>
      <c r="D357" s="158"/>
      <c r="E357" s="159">
        <v>10</v>
      </c>
      <c r="F357" s="157"/>
      <c r="G357" s="157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7"/>
      <c r="AA357" s="147"/>
      <c r="AB357" s="147"/>
      <c r="AC357" s="147"/>
      <c r="AD357" s="147"/>
      <c r="AE357" s="147"/>
      <c r="AF357" s="147"/>
      <c r="AG357" s="147" t="s">
        <v>128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3" x14ac:dyDescent="0.2">
      <c r="A358" s="154"/>
      <c r="B358" s="155"/>
      <c r="C358" s="187" t="s">
        <v>270</v>
      </c>
      <c r="D358" s="158"/>
      <c r="E358" s="159">
        <v>10</v>
      </c>
      <c r="F358" s="157"/>
      <c r="G358" s="157"/>
      <c r="H358" s="157"/>
      <c r="I358" s="157"/>
      <c r="J358" s="157"/>
      <c r="K358" s="157"/>
      <c r="L358" s="157"/>
      <c r="M358" s="157"/>
      <c r="N358" s="156"/>
      <c r="O358" s="156"/>
      <c r="P358" s="156"/>
      <c r="Q358" s="156"/>
      <c r="R358" s="157"/>
      <c r="S358" s="157"/>
      <c r="T358" s="157"/>
      <c r="U358" s="157"/>
      <c r="V358" s="157"/>
      <c r="W358" s="157"/>
      <c r="X358" s="157"/>
      <c r="Y358" s="157"/>
      <c r="Z358" s="147"/>
      <c r="AA358" s="147"/>
      <c r="AB358" s="147"/>
      <c r="AC358" s="147"/>
      <c r="AD358" s="147"/>
      <c r="AE358" s="147"/>
      <c r="AF358" s="147"/>
      <c r="AG358" s="147" t="s">
        <v>128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3" x14ac:dyDescent="0.2">
      <c r="A359" s="154"/>
      <c r="B359" s="155"/>
      <c r="C359" s="188" t="s">
        <v>152</v>
      </c>
      <c r="D359" s="160"/>
      <c r="E359" s="161">
        <v>120</v>
      </c>
      <c r="F359" s="157"/>
      <c r="G359" s="157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57"/>
      <c r="Z359" s="147"/>
      <c r="AA359" s="147"/>
      <c r="AB359" s="147"/>
      <c r="AC359" s="147"/>
      <c r="AD359" s="147"/>
      <c r="AE359" s="147"/>
      <c r="AF359" s="147"/>
      <c r="AG359" s="147" t="s">
        <v>128</v>
      </c>
      <c r="AH359" s="147">
        <v>1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3" x14ac:dyDescent="0.2">
      <c r="A360" s="154"/>
      <c r="B360" s="155"/>
      <c r="C360" s="187" t="s">
        <v>153</v>
      </c>
      <c r="D360" s="158"/>
      <c r="E360" s="159"/>
      <c r="F360" s="157"/>
      <c r="G360" s="157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57"/>
      <c r="Z360" s="147"/>
      <c r="AA360" s="147"/>
      <c r="AB360" s="147"/>
      <c r="AC360" s="147"/>
      <c r="AD360" s="147"/>
      <c r="AE360" s="147"/>
      <c r="AF360" s="147"/>
      <c r="AG360" s="147" t="s">
        <v>128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3" x14ac:dyDescent="0.2">
      <c r="A361" s="154"/>
      <c r="B361" s="155"/>
      <c r="C361" s="187" t="s">
        <v>271</v>
      </c>
      <c r="D361" s="158"/>
      <c r="E361" s="159">
        <v>10</v>
      </c>
      <c r="F361" s="157"/>
      <c r="G361" s="157"/>
      <c r="H361" s="157"/>
      <c r="I361" s="157"/>
      <c r="J361" s="157"/>
      <c r="K361" s="157"/>
      <c r="L361" s="157"/>
      <c r="M361" s="157"/>
      <c r="N361" s="156"/>
      <c r="O361" s="156"/>
      <c r="P361" s="156"/>
      <c r="Q361" s="156"/>
      <c r="R361" s="157"/>
      <c r="S361" s="157"/>
      <c r="T361" s="157"/>
      <c r="U361" s="157"/>
      <c r="V361" s="157"/>
      <c r="W361" s="157"/>
      <c r="X361" s="157"/>
      <c r="Y361" s="157"/>
      <c r="Z361" s="147"/>
      <c r="AA361" s="147"/>
      <c r="AB361" s="147"/>
      <c r="AC361" s="147"/>
      <c r="AD361" s="147"/>
      <c r="AE361" s="147"/>
      <c r="AF361" s="147"/>
      <c r="AG361" s="147" t="s">
        <v>128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3" x14ac:dyDescent="0.2">
      <c r="A362" s="154"/>
      <c r="B362" s="155"/>
      <c r="C362" s="187" t="s">
        <v>271</v>
      </c>
      <c r="D362" s="158"/>
      <c r="E362" s="159">
        <v>10</v>
      </c>
      <c r="F362" s="157"/>
      <c r="G362" s="157"/>
      <c r="H362" s="157"/>
      <c r="I362" s="157"/>
      <c r="J362" s="157"/>
      <c r="K362" s="157"/>
      <c r="L362" s="157"/>
      <c r="M362" s="157"/>
      <c r="N362" s="156"/>
      <c r="O362" s="156"/>
      <c r="P362" s="156"/>
      <c r="Q362" s="156"/>
      <c r="R362" s="157"/>
      <c r="S362" s="157"/>
      <c r="T362" s="157"/>
      <c r="U362" s="157"/>
      <c r="V362" s="157"/>
      <c r="W362" s="157"/>
      <c r="X362" s="157"/>
      <c r="Y362" s="157"/>
      <c r="Z362" s="147"/>
      <c r="AA362" s="147"/>
      <c r="AB362" s="147"/>
      <c r="AC362" s="147"/>
      <c r="AD362" s="147"/>
      <c r="AE362" s="147"/>
      <c r="AF362" s="147"/>
      <c r="AG362" s="147" t="s">
        <v>128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3" x14ac:dyDescent="0.2">
      <c r="A363" s="154"/>
      <c r="B363" s="155"/>
      <c r="C363" s="187" t="s">
        <v>272</v>
      </c>
      <c r="D363" s="158"/>
      <c r="E363" s="159">
        <v>10</v>
      </c>
      <c r="F363" s="157"/>
      <c r="G363" s="157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7"/>
      <c r="AA363" s="147"/>
      <c r="AB363" s="147"/>
      <c r="AC363" s="147"/>
      <c r="AD363" s="147"/>
      <c r="AE363" s="147"/>
      <c r="AF363" s="147"/>
      <c r="AG363" s="147" t="s">
        <v>128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3" x14ac:dyDescent="0.2">
      <c r="A364" s="154"/>
      <c r="B364" s="155"/>
      <c r="C364" s="187" t="s">
        <v>273</v>
      </c>
      <c r="D364" s="158"/>
      <c r="E364" s="159">
        <v>60</v>
      </c>
      <c r="F364" s="157"/>
      <c r="G364" s="157"/>
      <c r="H364" s="157"/>
      <c r="I364" s="157"/>
      <c r="J364" s="157"/>
      <c r="K364" s="157"/>
      <c r="L364" s="157"/>
      <c r="M364" s="157"/>
      <c r="N364" s="156"/>
      <c r="O364" s="156"/>
      <c r="P364" s="156"/>
      <c r="Q364" s="156"/>
      <c r="R364" s="157"/>
      <c r="S364" s="157"/>
      <c r="T364" s="157"/>
      <c r="U364" s="157"/>
      <c r="V364" s="157"/>
      <c r="W364" s="157"/>
      <c r="X364" s="157"/>
      <c r="Y364" s="157"/>
      <c r="Z364" s="147"/>
      <c r="AA364" s="147"/>
      <c r="AB364" s="147"/>
      <c r="AC364" s="147"/>
      <c r="AD364" s="147"/>
      <c r="AE364" s="147"/>
      <c r="AF364" s="147"/>
      <c r="AG364" s="147" t="s">
        <v>128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3" x14ac:dyDescent="0.2">
      <c r="A365" s="154"/>
      <c r="B365" s="155"/>
      <c r="C365" s="187" t="s">
        <v>274</v>
      </c>
      <c r="D365" s="158"/>
      <c r="E365" s="159">
        <v>10</v>
      </c>
      <c r="F365" s="157"/>
      <c r="G365" s="157"/>
      <c r="H365" s="157"/>
      <c r="I365" s="157"/>
      <c r="J365" s="157"/>
      <c r="K365" s="157"/>
      <c r="L365" s="157"/>
      <c r="M365" s="157"/>
      <c r="N365" s="156"/>
      <c r="O365" s="156"/>
      <c r="P365" s="156"/>
      <c r="Q365" s="156"/>
      <c r="R365" s="157"/>
      <c r="S365" s="157"/>
      <c r="T365" s="157"/>
      <c r="U365" s="157"/>
      <c r="V365" s="157"/>
      <c r="W365" s="157"/>
      <c r="X365" s="157"/>
      <c r="Y365" s="157"/>
      <c r="Z365" s="147"/>
      <c r="AA365" s="147"/>
      <c r="AB365" s="147"/>
      <c r="AC365" s="147"/>
      <c r="AD365" s="147"/>
      <c r="AE365" s="147"/>
      <c r="AF365" s="147"/>
      <c r="AG365" s="147" t="s">
        <v>128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3" x14ac:dyDescent="0.2">
      <c r="A366" s="154"/>
      <c r="B366" s="155"/>
      <c r="C366" s="188" t="s">
        <v>152</v>
      </c>
      <c r="D366" s="160"/>
      <c r="E366" s="161">
        <v>100</v>
      </c>
      <c r="F366" s="157"/>
      <c r="G366" s="157"/>
      <c r="H366" s="157"/>
      <c r="I366" s="157"/>
      <c r="J366" s="157"/>
      <c r="K366" s="157"/>
      <c r="L366" s="157"/>
      <c r="M366" s="157"/>
      <c r="N366" s="156"/>
      <c r="O366" s="156"/>
      <c r="P366" s="156"/>
      <c r="Q366" s="156"/>
      <c r="R366" s="157"/>
      <c r="S366" s="157"/>
      <c r="T366" s="157"/>
      <c r="U366" s="157"/>
      <c r="V366" s="157"/>
      <c r="W366" s="157"/>
      <c r="X366" s="157"/>
      <c r="Y366" s="157"/>
      <c r="Z366" s="147"/>
      <c r="AA366" s="147"/>
      <c r="AB366" s="147"/>
      <c r="AC366" s="147"/>
      <c r="AD366" s="147"/>
      <c r="AE366" s="147"/>
      <c r="AF366" s="147"/>
      <c r="AG366" s="147" t="s">
        <v>128</v>
      </c>
      <c r="AH366" s="147">
        <v>1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3" x14ac:dyDescent="0.2">
      <c r="A367" s="154"/>
      <c r="B367" s="155"/>
      <c r="C367" s="187" t="s">
        <v>158</v>
      </c>
      <c r="D367" s="158"/>
      <c r="E367" s="159"/>
      <c r="F367" s="157"/>
      <c r="G367" s="157"/>
      <c r="H367" s="157"/>
      <c r="I367" s="157"/>
      <c r="J367" s="157"/>
      <c r="K367" s="157"/>
      <c r="L367" s="157"/>
      <c r="M367" s="157"/>
      <c r="N367" s="156"/>
      <c r="O367" s="156"/>
      <c r="P367" s="156"/>
      <c r="Q367" s="156"/>
      <c r="R367" s="157"/>
      <c r="S367" s="157"/>
      <c r="T367" s="157"/>
      <c r="U367" s="157"/>
      <c r="V367" s="157"/>
      <c r="W367" s="157"/>
      <c r="X367" s="157"/>
      <c r="Y367" s="157"/>
      <c r="Z367" s="147"/>
      <c r="AA367" s="147"/>
      <c r="AB367" s="147"/>
      <c r="AC367" s="147"/>
      <c r="AD367" s="147"/>
      <c r="AE367" s="147"/>
      <c r="AF367" s="147"/>
      <c r="AG367" s="147" t="s">
        <v>128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3" x14ac:dyDescent="0.2">
      <c r="A368" s="154"/>
      <c r="B368" s="155"/>
      <c r="C368" s="187" t="s">
        <v>275</v>
      </c>
      <c r="D368" s="158"/>
      <c r="E368" s="159">
        <v>10</v>
      </c>
      <c r="F368" s="157"/>
      <c r="G368" s="157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7"/>
      <c r="AA368" s="147"/>
      <c r="AB368" s="147"/>
      <c r="AC368" s="147"/>
      <c r="AD368" s="147"/>
      <c r="AE368" s="147"/>
      <c r="AF368" s="147"/>
      <c r="AG368" s="147" t="s">
        <v>128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3" x14ac:dyDescent="0.2">
      <c r="A369" s="154"/>
      <c r="B369" s="155"/>
      <c r="C369" s="187" t="s">
        <v>275</v>
      </c>
      <c r="D369" s="158"/>
      <c r="E369" s="159">
        <v>10</v>
      </c>
      <c r="F369" s="157"/>
      <c r="G369" s="157"/>
      <c r="H369" s="157"/>
      <c r="I369" s="157"/>
      <c r="J369" s="157"/>
      <c r="K369" s="157"/>
      <c r="L369" s="157"/>
      <c r="M369" s="157"/>
      <c r="N369" s="156"/>
      <c r="O369" s="156"/>
      <c r="P369" s="156"/>
      <c r="Q369" s="156"/>
      <c r="R369" s="157"/>
      <c r="S369" s="157"/>
      <c r="T369" s="157"/>
      <c r="U369" s="157"/>
      <c r="V369" s="157"/>
      <c r="W369" s="157"/>
      <c r="X369" s="157"/>
      <c r="Y369" s="157"/>
      <c r="Z369" s="147"/>
      <c r="AA369" s="147"/>
      <c r="AB369" s="147"/>
      <c r="AC369" s="147"/>
      <c r="AD369" s="147"/>
      <c r="AE369" s="147"/>
      <c r="AF369" s="147"/>
      <c r="AG369" s="147" t="s">
        <v>128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3" x14ac:dyDescent="0.2">
      <c r="A370" s="154"/>
      <c r="B370" s="155"/>
      <c r="C370" s="187" t="s">
        <v>276</v>
      </c>
      <c r="D370" s="158"/>
      <c r="E370" s="159">
        <v>10</v>
      </c>
      <c r="F370" s="157"/>
      <c r="G370" s="157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57"/>
      <c r="Z370" s="147"/>
      <c r="AA370" s="147"/>
      <c r="AB370" s="147"/>
      <c r="AC370" s="147"/>
      <c r="AD370" s="147"/>
      <c r="AE370" s="147"/>
      <c r="AF370" s="147"/>
      <c r="AG370" s="147" t="s">
        <v>128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3" x14ac:dyDescent="0.2">
      <c r="A371" s="154"/>
      <c r="B371" s="155"/>
      <c r="C371" s="187" t="s">
        <v>277</v>
      </c>
      <c r="D371" s="158"/>
      <c r="E371" s="159">
        <v>20</v>
      </c>
      <c r="F371" s="157"/>
      <c r="G371" s="157"/>
      <c r="H371" s="157"/>
      <c r="I371" s="157"/>
      <c r="J371" s="157"/>
      <c r="K371" s="157"/>
      <c r="L371" s="157"/>
      <c r="M371" s="157"/>
      <c r="N371" s="156"/>
      <c r="O371" s="156"/>
      <c r="P371" s="156"/>
      <c r="Q371" s="156"/>
      <c r="R371" s="157"/>
      <c r="S371" s="157"/>
      <c r="T371" s="157"/>
      <c r="U371" s="157"/>
      <c r="V371" s="157"/>
      <c r="W371" s="157"/>
      <c r="X371" s="157"/>
      <c r="Y371" s="157"/>
      <c r="Z371" s="147"/>
      <c r="AA371" s="147"/>
      <c r="AB371" s="147"/>
      <c r="AC371" s="147"/>
      <c r="AD371" s="147"/>
      <c r="AE371" s="147"/>
      <c r="AF371" s="147"/>
      <c r="AG371" s="147" t="s">
        <v>128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3" x14ac:dyDescent="0.2">
      <c r="A372" s="154"/>
      <c r="B372" s="155"/>
      <c r="C372" s="187" t="s">
        <v>278</v>
      </c>
      <c r="D372" s="158"/>
      <c r="E372" s="159">
        <v>10</v>
      </c>
      <c r="F372" s="157"/>
      <c r="G372" s="157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57"/>
      <c r="Z372" s="147"/>
      <c r="AA372" s="147"/>
      <c r="AB372" s="147"/>
      <c r="AC372" s="147"/>
      <c r="AD372" s="147"/>
      <c r="AE372" s="147"/>
      <c r="AF372" s="147"/>
      <c r="AG372" s="147" t="s">
        <v>128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3" x14ac:dyDescent="0.2">
      <c r="A373" s="154"/>
      <c r="B373" s="155"/>
      <c r="C373" s="187" t="s">
        <v>278</v>
      </c>
      <c r="D373" s="158"/>
      <c r="E373" s="159">
        <v>10</v>
      </c>
      <c r="F373" s="157"/>
      <c r="G373" s="157"/>
      <c r="H373" s="157"/>
      <c r="I373" s="157"/>
      <c r="J373" s="157"/>
      <c r="K373" s="157"/>
      <c r="L373" s="157"/>
      <c r="M373" s="157"/>
      <c r="N373" s="156"/>
      <c r="O373" s="156"/>
      <c r="P373" s="156"/>
      <c r="Q373" s="156"/>
      <c r="R373" s="157"/>
      <c r="S373" s="157"/>
      <c r="T373" s="157"/>
      <c r="U373" s="157"/>
      <c r="V373" s="157"/>
      <c r="W373" s="157"/>
      <c r="X373" s="157"/>
      <c r="Y373" s="157"/>
      <c r="Z373" s="147"/>
      <c r="AA373" s="147"/>
      <c r="AB373" s="147"/>
      <c r="AC373" s="147"/>
      <c r="AD373" s="147"/>
      <c r="AE373" s="147"/>
      <c r="AF373" s="147"/>
      <c r="AG373" s="147" t="s">
        <v>128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3" x14ac:dyDescent="0.2">
      <c r="A374" s="154"/>
      <c r="B374" s="155"/>
      <c r="C374" s="187" t="s">
        <v>278</v>
      </c>
      <c r="D374" s="158"/>
      <c r="E374" s="159">
        <v>10</v>
      </c>
      <c r="F374" s="157"/>
      <c r="G374" s="157"/>
      <c r="H374" s="157"/>
      <c r="I374" s="157"/>
      <c r="J374" s="157"/>
      <c r="K374" s="157"/>
      <c r="L374" s="157"/>
      <c r="M374" s="157"/>
      <c r="N374" s="156"/>
      <c r="O374" s="156"/>
      <c r="P374" s="156"/>
      <c r="Q374" s="156"/>
      <c r="R374" s="157"/>
      <c r="S374" s="157"/>
      <c r="T374" s="157"/>
      <c r="U374" s="157"/>
      <c r="V374" s="157"/>
      <c r="W374" s="157"/>
      <c r="X374" s="157"/>
      <c r="Y374" s="157"/>
      <c r="Z374" s="147"/>
      <c r="AA374" s="147"/>
      <c r="AB374" s="147"/>
      <c r="AC374" s="147"/>
      <c r="AD374" s="147"/>
      <c r="AE374" s="147"/>
      <c r="AF374" s="147"/>
      <c r="AG374" s="147" t="s">
        <v>128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3" x14ac:dyDescent="0.2">
      <c r="A375" s="154"/>
      <c r="B375" s="155"/>
      <c r="C375" s="187" t="s">
        <v>278</v>
      </c>
      <c r="D375" s="158"/>
      <c r="E375" s="159">
        <v>10</v>
      </c>
      <c r="F375" s="157"/>
      <c r="G375" s="157"/>
      <c r="H375" s="157"/>
      <c r="I375" s="157"/>
      <c r="J375" s="157"/>
      <c r="K375" s="157"/>
      <c r="L375" s="157"/>
      <c r="M375" s="157"/>
      <c r="N375" s="156"/>
      <c r="O375" s="156"/>
      <c r="P375" s="156"/>
      <c r="Q375" s="156"/>
      <c r="R375" s="157"/>
      <c r="S375" s="157"/>
      <c r="T375" s="157"/>
      <c r="U375" s="157"/>
      <c r="V375" s="157"/>
      <c r="W375" s="157"/>
      <c r="X375" s="157"/>
      <c r="Y375" s="157"/>
      <c r="Z375" s="147"/>
      <c r="AA375" s="147"/>
      <c r="AB375" s="147"/>
      <c r="AC375" s="147"/>
      <c r="AD375" s="147"/>
      <c r="AE375" s="147"/>
      <c r="AF375" s="147"/>
      <c r="AG375" s="147" t="s">
        <v>128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3" x14ac:dyDescent="0.2">
      <c r="A376" s="154"/>
      <c r="B376" s="155"/>
      <c r="C376" s="187" t="s">
        <v>279</v>
      </c>
      <c r="D376" s="158"/>
      <c r="E376" s="159">
        <v>10</v>
      </c>
      <c r="F376" s="157"/>
      <c r="G376" s="157"/>
      <c r="H376" s="157"/>
      <c r="I376" s="157"/>
      <c r="J376" s="157"/>
      <c r="K376" s="157"/>
      <c r="L376" s="157"/>
      <c r="M376" s="157"/>
      <c r="N376" s="156"/>
      <c r="O376" s="156"/>
      <c r="P376" s="156"/>
      <c r="Q376" s="156"/>
      <c r="R376" s="157"/>
      <c r="S376" s="157"/>
      <c r="T376" s="157"/>
      <c r="U376" s="157"/>
      <c r="V376" s="157"/>
      <c r="W376" s="157"/>
      <c r="X376" s="157"/>
      <c r="Y376" s="157"/>
      <c r="Z376" s="147"/>
      <c r="AA376" s="147"/>
      <c r="AB376" s="147"/>
      <c r="AC376" s="147"/>
      <c r="AD376" s="147"/>
      <c r="AE376" s="147"/>
      <c r="AF376" s="147"/>
      <c r="AG376" s="147" t="s">
        <v>128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3" x14ac:dyDescent="0.2">
      <c r="A377" s="154"/>
      <c r="B377" s="155"/>
      <c r="C377" s="188" t="s">
        <v>152</v>
      </c>
      <c r="D377" s="160"/>
      <c r="E377" s="161">
        <v>100</v>
      </c>
      <c r="F377" s="157"/>
      <c r="G377" s="157"/>
      <c r="H377" s="157"/>
      <c r="I377" s="157"/>
      <c r="J377" s="157"/>
      <c r="K377" s="157"/>
      <c r="L377" s="157"/>
      <c r="M377" s="157"/>
      <c r="N377" s="156"/>
      <c r="O377" s="156"/>
      <c r="P377" s="156"/>
      <c r="Q377" s="156"/>
      <c r="R377" s="157"/>
      <c r="S377" s="157"/>
      <c r="T377" s="157"/>
      <c r="U377" s="157"/>
      <c r="V377" s="157"/>
      <c r="W377" s="157"/>
      <c r="X377" s="157"/>
      <c r="Y377" s="157"/>
      <c r="Z377" s="147"/>
      <c r="AA377" s="147"/>
      <c r="AB377" s="147"/>
      <c r="AC377" s="147"/>
      <c r="AD377" s="147"/>
      <c r="AE377" s="147"/>
      <c r="AF377" s="147"/>
      <c r="AG377" s="147" t="s">
        <v>128</v>
      </c>
      <c r="AH377" s="147">
        <v>1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3" x14ac:dyDescent="0.2">
      <c r="A378" s="154"/>
      <c r="B378" s="155"/>
      <c r="C378" s="187" t="s">
        <v>280</v>
      </c>
      <c r="D378" s="158"/>
      <c r="E378" s="159">
        <v>50</v>
      </c>
      <c r="F378" s="157"/>
      <c r="G378" s="157"/>
      <c r="H378" s="157"/>
      <c r="I378" s="157"/>
      <c r="J378" s="157"/>
      <c r="K378" s="157"/>
      <c r="L378" s="157"/>
      <c r="M378" s="157"/>
      <c r="N378" s="156"/>
      <c r="O378" s="156"/>
      <c r="P378" s="156"/>
      <c r="Q378" s="156"/>
      <c r="R378" s="157"/>
      <c r="S378" s="157"/>
      <c r="T378" s="157"/>
      <c r="U378" s="157"/>
      <c r="V378" s="157"/>
      <c r="W378" s="157"/>
      <c r="X378" s="157"/>
      <c r="Y378" s="157"/>
      <c r="Z378" s="147"/>
      <c r="AA378" s="147"/>
      <c r="AB378" s="147"/>
      <c r="AC378" s="147"/>
      <c r="AD378" s="147"/>
      <c r="AE378" s="147"/>
      <c r="AF378" s="147"/>
      <c r="AG378" s="147" t="s">
        <v>128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">
      <c r="A379" s="170">
        <v>20</v>
      </c>
      <c r="B379" s="171" t="s">
        <v>296</v>
      </c>
      <c r="C379" s="186" t="s">
        <v>297</v>
      </c>
      <c r="D379" s="172" t="s">
        <v>298</v>
      </c>
      <c r="E379" s="173">
        <v>150</v>
      </c>
      <c r="F379" s="174"/>
      <c r="G379" s="175">
        <f>ROUND(E379*F379,2)</f>
        <v>0</v>
      </c>
      <c r="H379" s="174"/>
      <c r="I379" s="175">
        <f>ROUND(E379*H379,2)</f>
        <v>0</v>
      </c>
      <c r="J379" s="174"/>
      <c r="K379" s="175">
        <f>ROUND(E379*J379,2)</f>
        <v>0</v>
      </c>
      <c r="L379" s="175">
        <v>15</v>
      </c>
      <c r="M379" s="175">
        <f>G379*(1+L379/100)</f>
        <v>0</v>
      </c>
      <c r="N379" s="173">
        <v>0</v>
      </c>
      <c r="O379" s="173">
        <f>ROUND(E379*N379,2)</f>
        <v>0</v>
      </c>
      <c r="P379" s="173">
        <v>0</v>
      </c>
      <c r="Q379" s="173">
        <f>ROUND(E379*P379,2)</f>
        <v>0</v>
      </c>
      <c r="R379" s="175"/>
      <c r="S379" s="175" t="s">
        <v>284</v>
      </c>
      <c r="T379" s="176" t="s">
        <v>203</v>
      </c>
      <c r="U379" s="157">
        <v>0</v>
      </c>
      <c r="V379" s="157">
        <f>ROUND(E379*U379,2)</f>
        <v>0</v>
      </c>
      <c r="W379" s="157"/>
      <c r="X379" s="157" t="s">
        <v>124</v>
      </c>
      <c r="Y379" s="157" t="s">
        <v>125</v>
      </c>
      <c r="Z379" s="147"/>
      <c r="AA379" s="147"/>
      <c r="AB379" s="147"/>
      <c r="AC379" s="147"/>
      <c r="AD379" s="147"/>
      <c r="AE379" s="147"/>
      <c r="AF379" s="147"/>
      <c r="AG379" s="147" t="s">
        <v>126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2" x14ac:dyDescent="0.2">
      <c r="A380" s="154"/>
      <c r="B380" s="155"/>
      <c r="C380" s="249" t="s">
        <v>299</v>
      </c>
      <c r="D380" s="250"/>
      <c r="E380" s="250"/>
      <c r="F380" s="250"/>
      <c r="G380" s="250"/>
      <c r="H380" s="157"/>
      <c r="I380" s="157"/>
      <c r="J380" s="157"/>
      <c r="K380" s="157"/>
      <c r="L380" s="157"/>
      <c r="M380" s="157"/>
      <c r="N380" s="156"/>
      <c r="O380" s="156"/>
      <c r="P380" s="156"/>
      <c r="Q380" s="156"/>
      <c r="R380" s="157"/>
      <c r="S380" s="157"/>
      <c r="T380" s="157"/>
      <c r="U380" s="157"/>
      <c r="V380" s="157"/>
      <c r="W380" s="157"/>
      <c r="X380" s="157"/>
      <c r="Y380" s="157"/>
      <c r="Z380" s="147"/>
      <c r="AA380" s="147"/>
      <c r="AB380" s="147"/>
      <c r="AC380" s="147"/>
      <c r="AD380" s="147"/>
      <c r="AE380" s="147"/>
      <c r="AF380" s="147"/>
      <c r="AG380" s="147" t="s">
        <v>132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x14ac:dyDescent="0.2">
      <c r="A381" s="163" t="s">
        <v>118</v>
      </c>
      <c r="B381" s="164" t="s">
        <v>63</v>
      </c>
      <c r="C381" s="185" t="s">
        <v>64</v>
      </c>
      <c r="D381" s="165"/>
      <c r="E381" s="166"/>
      <c r="F381" s="167"/>
      <c r="G381" s="167">
        <f>SUMIF(AG382:AG494,"&lt;&gt;NOR",G382:G494)</f>
        <v>0</v>
      </c>
      <c r="H381" s="167"/>
      <c r="I381" s="167">
        <f>SUM(I382:I494)</f>
        <v>0</v>
      </c>
      <c r="J381" s="167"/>
      <c r="K381" s="167">
        <f>SUM(K382:K494)</f>
        <v>0</v>
      </c>
      <c r="L381" s="167"/>
      <c r="M381" s="167">
        <f>SUM(M382:M494)</f>
        <v>0</v>
      </c>
      <c r="N381" s="166"/>
      <c r="O381" s="166">
        <f>SUM(O382:O494)</f>
        <v>0.05</v>
      </c>
      <c r="P381" s="166"/>
      <c r="Q381" s="166">
        <f>SUM(Q382:Q494)</f>
        <v>31.749999999999993</v>
      </c>
      <c r="R381" s="167"/>
      <c r="S381" s="167"/>
      <c r="T381" s="168"/>
      <c r="U381" s="162"/>
      <c r="V381" s="162">
        <f>SUM(V382:V494)</f>
        <v>127.22999999999999</v>
      </c>
      <c r="W381" s="162"/>
      <c r="X381" s="162"/>
      <c r="Y381" s="162"/>
      <c r="AG381" t="s">
        <v>119</v>
      </c>
    </row>
    <row r="382" spans="1:60" ht="22.5" outlineLevel="1" x14ac:dyDescent="0.2">
      <c r="A382" s="170">
        <v>21</v>
      </c>
      <c r="B382" s="171" t="s">
        <v>300</v>
      </c>
      <c r="C382" s="186" t="s">
        <v>301</v>
      </c>
      <c r="D382" s="172" t="s">
        <v>170</v>
      </c>
      <c r="E382" s="173">
        <v>3.2265000000000001</v>
      </c>
      <c r="F382" s="174"/>
      <c r="G382" s="175">
        <f>ROUND(E382*F382,2)</f>
        <v>0</v>
      </c>
      <c r="H382" s="174"/>
      <c r="I382" s="175">
        <f>ROUND(E382*H382,2)</f>
        <v>0</v>
      </c>
      <c r="J382" s="174"/>
      <c r="K382" s="175">
        <f>ROUND(E382*J382,2)</f>
        <v>0</v>
      </c>
      <c r="L382" s="175">
        <v>15</v>
      </c>
      <c r="M382" s="175">
        <f>G382*(1+L382/100)</f>
        <v>0</v>
      </c>
      <c r="N382" s="173">
        <v>3.3E-4</v>
      </c>
      <c r="O382" s="173">
        <f>ROUND(E382*N382,2)</f>
        <v>0</v>
      </c>
      <c r="P382" s="173">
        <v>2.198E-2</v>
      </c>
      <c r="Q382" s="173">
        <f>ROUND(E382*P382,2)</f>
        <v>7.0000000000000007E-2</v>
      </c>
      <c r="R382" s="175"/>
      <c r="S382" s="175" t="s">
        <v>123</v>
      </c>
      <c r="T382" s="176" t="s">
        <v>123</v>
      </c>
      <c r="U382" s="157">
        <v>0.32500000000000001</v>
      </c>
      <c r="V382" s="157">
        <f>ROUND(E382*U382,2)</f>
        <v>1.05</v>
      </c>
      <c r="W382" s="157"/>
      <c r="X382" s="157" t="s">
        <v>124</v>
      </c>
      <c r="Y382" s="157" t="s">
        <v>125</v>
      </c>
      <c r="Z382" s="147"/>
      <c r="AA382" s="147"/>
      <c r="AB382" s="147"/>
      <c r="AC382" s="147"/>
      <c r="AD382" s="147"/>
      <c r="AE382" s="147"/>
      <c r="AF382" s="147"/>
      <c r="AG382" s="147" t="s">
        <v>126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2" x14ac:dyDescent="0.2">
      <c r="A383" s="154"/>
      <c r="B383" s="155"/>
      <c r="C383" s="187" t="s">
        <v>127</v>
      </c>
      <c r="D383" s="158"/>
      <c r="E383" s="159"/>
      <c r="F383" s="157"/>
      <c r="G383" s="157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57"/>
      <c r="Z383" s="147"/>
      <c r="AA383" s="147"/>
      <c r="AB383" s="147"/>
      <c r="AC383" s="147"/>
      <c r="AD383" s="147"/>
      <c r="AE383" s="147"/>
      <c r="AF383" s="147"/>
      <c r="AG383" s="147" t="s">
        <v>128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3" x14ac:dyDescent="0.2">
      <c r="A384" s="154"/>
      <c r="B384" s="155"/>
      <c r="C384" s="187" t="s">
        <v>199</v>
      </c>
      <c r="D384" s="158"/>
      <c r="E384" s="159">
        <v>3.2265000000000001</v>
      </c>
      <c r="F384" s="157"/>
      <c r="G384" s="157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57"/>
      <c r="Z384" s="147"/>
      <c r="AA384" s="147"/>
      <c r="AB384" s="147"/>
      <c r="AC384" s="147"/>
      <c r="AD384" s="147"/>
      <c r="AE384" s="147"/>
      <c r="AF384" s="147"/>
      <c r="AG384" s="147" t="s">
        <v>128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">
      <c r="A385" s="170">
        <v>22</v>
      </c>
      <c r="B385" s="171" t="s">
        <v>302</v>
      </c>
      <c r="C385" s="186" t="s">
        <v>303</v>
      </c>
      <c r="D385" s="172" t="s">
        <v>122</v>
      </c>
      <c r="E385" s="173">
        <v>9</v>
      </c>
      <c r="F385" s="174"/>
      <c r="G385" s="175">
        <f>ROUND(E385*F385,2)</f>
        <v>0</v>
      </c>
      <c r="H385" s="174"/>
      <c r="I385" s="175">
        <f>ROUND(E385*H385,2)</f>
        <v>0</v>
      </c>
      <c r="J385" s="174"/>
      <c r="K385" s="175">
        <f>ROUND(E385*J385,2)</f>
        <v>0</v>
      </c>
      <c r="L385" s="175">
        <v>15</v>
      </c>
      <c r="M385" s="175">
        <f>G385*(1+L385/100)</f>
        <v>0</v>
      </c>
      <c r="N385" s="173">
        <v>3.4000000000000002E-4</v>
      </c>
      <c r="O385" s="173">
        <f>ROUND(E385*N385,2)</f>
        <v>0</v>
      </c>
      <c r="P385" s="173">
        <v>6.9000000000000006E-2</v>
      </c>
      <c r="Q385" s="173">
        <f>ROUND(E385*P385,2)</f>
        <v>0.62</v>
      </c>
      <c r="R385" s="175"/>
      <c r="S385" s="175" t="s">
        <v>123</v>
      </c>
      <c r="T385" s="176" t="s">
        <v>123</v>
      </c>
      <c r="U385" s="157">
        <v>0.21299999999999999</v>
      </c>
      <c r="V385" s="157">
        <f>ROUND(E385*U385,2)</f>
        <v>1.92</v>
      </c>
      <c r="W385" s="157"/>
      <c r="X385" s="157" t="s">
        <v>124</v>
      </c>
      <c r="Y385" s="157" t="s">
        <v>125</v>
      </c>
      <c r="Z385" s="147"/>
      <c r="AA385" s="147"/>
      <c r="AB385" s="147"/>
      <c r="AC385" s="147"/>
      <c r="AD385" s="147"/>
      <c r="AE385" s="147"/>
      <c r="AF385" s="147"/>
      <c r="AG385" s="147" t="s">
        <v>126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2" x14ac:dyDescent="0.2">
      <c r="A386" s="154"/>
      <c r="B386" s="155"/>
      <c r="C386" s="249" t="s">
        <v>304</v>
      </c>
      <c r="D386" s="250"/>
      <c r="E386" s="250"/>
      <c r="F386" s="250"/>
      <c r="G386" s="250"/>
      <c r="H386" s="157"/>
      <c r="I386" s="157"/>
      <c r="J386" s="157"/>
      <c r="K386" s="157"/>
      <c r="L386" s="157"/>
      <c r="M386" s="157"/>
      <c r="N386" s="156"/>
      <c r="O386" s="156"/>
      <c r="P386" s="156"/>
      <c r="Q386" s="156"/>
      <c r="R386" s="157"/>
      <c r="S386" s="157"/>
      <c r="T386" s="157"/>
      <c r="U386" s="157"/>
      <c r="V386" s="157"/>
      <c r="W386" s="157"/>
      <c r="X386" s="157"/>
      <c r="Y386" s="157"/>
      <c r="Z386" s="147"/>
      <c r="AA386" s="147"/>
      <c r="AB386" s="147"/>
      <c r="AC386" s="147"/>
      <c r="AD386" s="147"/>
      <c r="AE386" s="147"/>
      <c r="AF386" s="147"/>
      <c r="AG386" s="147" t="s">
        <v>132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2" x14ac:dyDescent="0.2">
      <c r="A387" s="154"/>
      <c r="B387" s="155"/>
      <c r="C387" s="187" t="s">
        <v>134</v>
      </c>
      <c r="D387" s="158"/>
      <c r="E387" s="159"/>
      <c r="F387" s="157"/>
      <c r="G387" s="157"/>
      <c r="H387" s="157"/>
      <c r="I387" s="157"/>
      <c r="J387" s="157"/>
      <c r="K387" s="157"/>
      <c r="L387" s="157"/>
      <c r="M387" s="157"/>
      <c r="N387" s="156"/>
      <c r="O387" s="156"/>
      <c r="P387" s="156"/>
      <c r="Q387" s="156"/>
      <c r="R387" s="157"/>
      <c r="S387" s="157"/>
      <c r="T387" s="157"/>
      <c r="U387" s="157"/>
      <c r="V387" s="157"/>
      <c r="W387" s="157"/>
      <c r="X387" s="157"/>
      <c r="Y387" s="157"/>
      <c r="Z387" s="147"/>
      <c r="AA387" s="147"/>
      <c r="AB387" s="147"/>
      <c r="AC387" s="147"/>
      <c r="AD387" s="147"/>
      <c r="AE387" s="147"/>
      <c r="AF387" s="147"/>
      <c r="AG387" s="147" t="s">
        <v>128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3" x14ac:dyDescent="0.2">
      <c r="A388" s="154"/>
      <c r="B388" s="155"/>
      <c r="C388" s="187" t="s">
        <v>166</v>
      </c>
      <c r="D388" s="158"/>
      <c r="E388" s="159">
        <v>7</v>
      </c>
      <c r="F388" s="157"/>
      <c r="G388" s="157"/>
      <c r="H388" s="157"/>
      <c r="I388" s="157"/>
      <c r="J388" s="157"/>
      <c r="K388" s="157"/>
      <c r="L388" s="157"/>
      <c r="M388" s="157"/>
      <c r="N388" s="156"/>
      <c r="O388" s="156"/>
      <c r="P388" s="156"/>
      <c r="Q388" s="156"/>
      <c r="R388" s="157"/>
      <c r="S388" s="157"/>
      <c r="T388" s="157"/>
      <c r="U388" s="157"/>
      <c r="V388" s="157"/>
      <c r="W388" s="157"/>
      <c r="X388" s="157"/>
      <c r="Y388" s="157"/>
      <c r="Z388" s="147"/>
      <c r="AA388" s="147"/>
      <c r="AB388" s="147"/>
      <c r="AC388" s="147"/>
      <c r="AD388" s="147"/>
      <c r="AE388" s="147"/>
      <c r="AF388" s="147"/>
      <c r="AG388" s="147" t="s">
        <v>128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3" x14ac:dyDescent="0.2">
      <c r="A389" s="154"/>
      <c r="B389" s="155"/>
      <c r="C389" s="187" t="s">
        <v>127</v>
      </c>
      <c r="D389" s="158"/>
      <c r="E389" s="159"/>
      <c r="F389" s="157"/>
      <c r="G389" s="157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57"/>
      <c r="Z389" s="147"/>
      <c r="AA389" s="147"/>
      <c r="AB389" s="147"/>
      <c r="AC389" s="147"/>
      <c r="AD389" s="147"/>
      <c r="AE389" s="147"/>
      <c r="AF389" s="147"/>
      <c r="AG389" s="147" t="s">
        <v>128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3" x14ac:dyDescent="0.2">
      <c r="A390" s="154"/>
      <c r="B390" s="155"/>
      <c r="C390" s="187" t="s">
        <v>167</v>
      </c>
      <c r="D390" s="158"/>
      <c r="E390" s="159">
        <v>2</v>
      </c>
      <c r="F390" s="157"/>
      <c r="G390" s="157"/>
      <c r="H390" s="157"/>
      <c r="I390" s="157"/>
      <c r="J390" s="157"/>
      <c r="K390" s="157"/>
      <c r="L390" s="157"/>
      <c r="M390" s="157"/>
      <c r="N390" s="156"/>
      <c r="O390" s="156"/>
      <c r="P390" s="156"/>
      <c r="Q390" s="156"/>
      <c r="R390" s="157"/>
      <c r="S390" s="157"/>
      <c r="T390" s="157"/>
      <c r="U390" s="157"/>
      <c r="V390" s="157"/>
      <c r="W390" s="157"/>
      <c r="X390" s="157"/>
      <c r="Y390" s="157"/>
      <c r="Z390" s="147"/>
      <c r="AA390" s="147"/>
      <c r="AB390" s="147"/>
      <c r="AC390" s="147"/>
      <c r="AD390" s="147"/>
      <c r="AE390" s="147"/>
      <c r="AF390" s="147"/>
      <c r="AG390" s="147" t="s">
        <v>128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">
      <c r="A391" s="170">
        <v>23</v>
      </c>
      <c r="B391" s="171" t="s">
        <v>305</v>
      </c>
      <c r="C391" s="186" t="s">
        <v>306</v>
      </c>
      <c r="D391" s="172" t="s">
        <v>122</v>
      </c>
      <c r="E391" s="173">
        <v>1</v>
      </c>
      <c r="F391" s="174"/>
      <c r="G391" s="175">
        <f>ROUND(E391*F391,2)</f>
        <v>0</v>
      </c>
      <c r="H391" s="174"/>
      <c r="I391" s="175">
        <f>ROUND(E391*H391,2)</f>
        <v>0</v>
      </c>
      <c r="J391" s="174"/>
      <c r="K391" s="175">
        <f>ROUND(E391*J391,2)</f>
        <v>0</v>
      </c>
      <c r="L391" s="175">
        <v>15</v>
      </c>
      <c r="M391" s="175">
        <f>G391*(1+L391/100)</f>
        <v>0</v>
      </c>
      <c r="N391" s="173">
        <v>3.4000000000000002E-4</v>
      </c>
      <c r="O391" s="173">
        <f>ROUND(E391*N391,2)</f>
        <v>0</v>
      </c>
      <c r="P391" s="173">
        <v>0.13800000000000001</v>
      </c>
      <c r="Q391" s="173">
        <f>ROUND(E391*P391,2)</f>
        <v>0.14000000000000001</v>
      </c>
      <c r="R391" s="175"/>
      <c r="S391" s="175" t="s">
        <v>123</v>
      </c>
      <c r="T391" s="176" t="s">
        <v>123</v>
      </c>
      <c r="U391" s="157">
        <v>0.81299999999999994</v>
      </c>
      <c r="V391" s="157">
        <f>ROUND(E391*U391,2)</f>
        <v>0.81</v>
      </c>
      <c r="W391" s="157"/>
      <c r="X391" s="157" t="s">
        <v>124</v>
      </c>
      <c r="Y391" s="157" t="s">
        <v>125</v>
      </c>
      <c r="Z391" s="147"/>
      <c r="AA391" s="147"/>
      <c r="AB391" s="147"/>
      <c r="AC391" s="147"/>
      <c r="AD391" s="147"/>
      <c r="AE391" s="147"/>
      <c r="AF391" s="147"/>
      <c r="AG391" s="147" t="s">
        <v>126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2" x14ac:dyDescent="0.2">
      <c r="A392" s="154"/>
      <c r="B392" s="155"/>
      <c r="C392" s="249" t="s">
        <v>304</v>
      </c>
      <c r="D392" s="250"/>
      <c r="E392" s="250"/>
      <c r="F392" s="250"/>
      <c r="G392" s="250"/>
      <c r="H392" s="157"/>
      <c r="I392" s="157"/>
      <c r="J392" s="157"/>
      <c r="K392" s="157"/>
      <c r="L392" s="157"/>
      <c r="M392" s="157"/>
      <c r="N392" s="156"/>
      <c r="O392" s="156"/>
      <c r="P392" s="156"/>
      <c r="Q392" s="156"/>
      <c r="R392" s="157"/>
      <c r="S392" s="157"/>
      <c r="T392" s="157"/>
      <c r="U392" s="157"/>
      <c r="V392" s="157"/>
      <c r="W392" s="157"/>
      <c r="X392" s="157"/>
      <c r="Y392" s="157"/>
      <c r="Z392" s="147"/>
      <c r="AA392" s="147"/>
      <c r="AB392" s="147"/>
      <c r="AC392" s="147"/>
      <c r="AD392" s="147"/>
      <c r="AE392" s="147"/>
      <c r="AF392" s="147"/>
      <c r="AG392" s="147" t="s">
        <v>132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2" x14ac:dyDescent="0.2">
      <c r="A393" s="154"/>
      <c r="B393" s="155"/>
      <c r="C393" s="187" t="s">
        <v>127</v>
      </c>
      <c r="D393" s="158"/>
      <c r="E393" s="159"/>
      <c r="F393" s="157"/>
      <c r="G393" s="157"/>
      <c r="H393" s="157"/>
      <c r="I393" s="157"/>
      <c r="J393" s="157"/>
      <c r="K393" s="157"/>
      <c r="L393" s="157"/>
      <c r="M393" s="157"/>
      <c r="N393" s="156"/>
      <c r="O393" s="156"/>
      <c r="P393" s="156"/>
      <c r="Q393" s="156"/>
      <c r="R393" s="157"/>
      <c r="S393" s="157"/>
      <c r="T393" s="157"/>
      <c r="U393" s="157"/>
      <c r="V393" s="157"/>
      <c r="W393" s="157"/>
      <c r="X393" s="157"/>
      <c r="Y393" s="157"/>
      <c r="Z393" s="147"/>
      <c r="AA393" s="147"/>
      <c r="AB393" s="147"/>
      <c r="AC393" s="147"/>
      <c r="AD393" s="147"/>
      <c r="AE393" s="147"/>
      <c r="AF393" s="147"/>
      <c r="AG393" s="147" t="s">
        <v>128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3" x14ac:dyDescent="0.2">
      <c r="A394" s="154"/>
      <c r="B394" s="155"/>
      <c r="C394" s="187" t="s">
        <v>129</v>
      </c>
      <c r="D394" s="158"/>
      <c r="E394" s="159">
        <v>1</v>
      </c>
      <c r="F394" s="157"/>
      <c r="G394" s="157"/>
      <c r="H394" s="157"/>
      <c r="I394" s="157"/>
      <c r="J394" s="157"/>
      <c r="K394" s="157"/>
      <c r="L394" s="157"/>
      <c r="M394" s="157"/>
      <c r="N394" s="156"/>
      <c r="O394" s="156"/>
      <c r="P394" s="156"/>
      <c r="Q394" s="156"/>
      <c r="R394" s="157"/>
      <c r="S394" s="157"/>
      <c r="T394" s="157"/>
      <c r="U394" s="157"/>
      <c r="V394" s="157"/>
      <c r="W394" s="157"/>
      <c r="X394" s="157"/>
      <c r="Y394" s="157"/>
      <c r="Z394" s="147"/>
      <c r="AA394" s="147"/>
      <c r="AB394" s="147"/>
      <c r="AC394" s="147"/>
      <c r="AD394" s="147"/>
      <c r="AE394" s="147"/>
      <c r="AF394" s="147"/>
      <c r="AG394" s="147" t="s">
        <v>128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70">
        <v>24</v>
      </c>
      <c r="B395" s="171" t="s">
        <v>307</v>
      </c>
      <c r="C395" s="186" t="s">
        <v>308</v>
      </c>
      <c r="D395" s="172" t="s">
        <v>170</v>
      </c>
      <c r="E395" s="173">
        <v>16.1325</v>
      </c>
      <c r="F395" s="174"/>
      <c r="G395" s="175">
        <f>ROUND(E395*F395,2)</f>
        <v>0</v>
      </c>
      <c r="H395" s="174"/>
      <c r="I395" s="175">
        <f>ROUND(E395*H395,2)</f>
        <v>0</v>
      </c>
      <c r="J395" s="174"/>
      <c r="K395" s="175">
        <f>ROUND(E395*J395,2)</f>
        <v>0</v>
      </c>
      <c r="L395" s="175">
        <v>15</v>
      </c>
      <c r="M395" s="175">
        <f>G395*(1+L395/100)</f>
        <v>0</v>
      </c>
      <c r="N395" s="173">
        <v>5.4000000000000001E-4</v>
      </c>
      <c r="O395" s="173">
        <f>ROUND(E395*N395,2)</f>
        <v>0.01</v>
      </c>
      <c r="P395" s="173">
        <v>0.18</v>
      </c>
      <c r="Q395" s="173">
        <f>ROUND(E395*P395,2)</f>
        <v>2.9</v>
      </c>
      <c r="R395" s="175"/>
      <c r="S395" s="175" t="s">
        <v>123</v>
      </c>
      <c r="T395" s="176" t="s">
        <v>123</v>
      </c>
      <c r="U395" s="157">
        <v>0.309</v>
      </c>
      <c r="V395" s="157">
        <f>ROUND(E395*U395,2)</f>
        <v>4.9800000000000004</v>
      </c>
      <c r="W395" s="157"/>
      <c r="X395" s="157" t="s">
        <v>124</v>
      </c>
      <c r="Y395" s="157" t="s">
        <v>125</v>
      </c>
      <c r="Z395" s="147"/>
      <c r="AA395" s="147"/>
      <c r="AB395" s="147"/>
      <c r="AC395" s="147"/>
      <c r="AD395" s="147"/>
      <c r="AE395" s="147"/>
      <c r="AF395" s="147"/>
      <c r="AG395" s="147" t="s">
        <v>126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2" x14ac:dyDescent="0.2">
      <c r="A396" s="154"/>
      <c r="B396" s="155"/>
      <c r="C396" s="249" t="s">
        <v>304</v>
      </c>
      <c r="D396" s="250"/>
      <c r="E396" s="250"/>
      <c r="F396" s="250"/>
      <c r="G396" s="250"/>
      <c r="H396" s="157"/>
      <c r="I396" s="157"/>
      <c r="J396" s="157"/>
      <c r="K396" s="157"/>
      <c r="L396" s="157"/>
      <c r="M396" s="157"/>
      <c r="N396" s="156"/>
      <c r="O396" s="156"/>
      <c r="P396" s="156"/>
      <c r="Q396" s="156"/>
      <c r="R396" s="157"/>
      <c r="S396" s="157"/>
      <c r="T396" s="157"/>
      <c r="U396" s="157"/>
      <c r="V396" s="157"/>
      <c r="W396" s="157"/>
      <c r="X396" s="157"/>
      <c r="Y396" s="157"/>
      <c r="Z396" s="147"/>
      <c r="AA396" s="147"/>
      <c r="AB396" s="147"/>
      <c r="AC396" s="147"/>
      <c r="AD396" s="147"/>
      <c r="AE396" s="147"/>
      <c r="AF396" s="147"/>
      <c r="AG396" s="147" t="s">
        <v>132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2" x14ac:dyDescent="0.2">
      <c r="A397" s="154"/>
      <c r="B397" s="155"/>
      <c r="C397" s="187" t="s">
        <v>127</v>
      </c>
      <c r="D397" s="158"/>
      <c r="E397" s="159"/>
      <c r="F397" s="157"/>
      <c r="G397" s="157"/>
      <c r="H397" s="157"/>
      <c r="I397" s="157"/>
      <c r="J397" s="157"/>
      <c r="K397" s="157"/>
      <c r="L397" s="157"/>
      <c r="M397" s="157"/>
      <c r="N397" s="156"/>
      <c r="O397" s="156"/>
      <c r="P397" s="156"/>
      <c r="Q397" s="156"/>
      <c r="R397" s="157"/>
      <c r="S397" s="157"/>
      <c r="T397" s="157"/>
      <c r="U397" s="157"/>
      <c r="V397" s="157"/>
      <c r="W397" s="157"/>
      <c r="X397" s="157"/>
      <c r="Y397" s="157"/>
      <c r="Z397" s="147"/>
      <c r="AA397" s="147"/>
      <c r="AB397" s="147"/>
      <c r="AC397" s="147"/>
      <c r="AD397" s="147"/>
      <c r="AE397" s="147"/>
      <c r="AF397" s="147"/>
      <c r="AG397" s="147" t="s">
        <v>128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3" x14ac:dyDescent="0.2">
      <c r="A398" s="154"/>
      <c r="B398" s="155"/>
      <c r="C398" s="187" t="s">
        <v>171</v>
      </c>
      <c r="D398" s="158"/>
      <c r="E398" s="159">
        <v>3.2265000000000001</v>
      </c>
      <c r="F398" s="157"/>
      <c r="G398" s="157"/>
      <c r="H398" s="157"/>
      <c r="I398" s="157"/>
      <c r="J398" s="157"/>
      <c r="K398" s="157"/>
      <c r="L398" s="157"/>
      <c r="M398" s="157"/>
      <c r="N398" s="156"/>
      <c r="O398" s="156"/>
      <c r="P398" s="156"/>
      <c r="Q398" s="156"/>
      <c r="R398" s="157"/>
      <c r="S398" s="157"/>
      <c r="T398" s="157"/>
      <c r="U398" s="157"/>
      <c r="V398" s="157"/>
      <c r="W398" s="157"/>
      <c r="X398" s="157"/>
      <c r="Y398" s="157"/>
      <c r="Z398" s="147"/>
      <c r="AA398" s="147"/>
      <c r="AB398" s="147"/>
      <c r="AC398" s="147"/>
      <c r="AD398" s="147"/>
      <c r="AE398" s="147"/>
      <c r="AF398" s="147"/>
      <c r="AG398" s="147" t="s">
        <v>128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3" x14ac:dyDescent="0.2">
      <c r="A399" s="154"/>
      <c r="B399" s="155"/>
      <c r="C399" s="187" t="s">
        <v>172</v>
      </c>
      <c r="D399" s="158"/>
      <c r="E399" s="159">
        <v>3.2265000000000001</v>
      </c>
      <c r="F399" s="157"/>
      <c r="G399" s="157"/>
      <c r="H399" s="157"/>
      <c r="I399" s="157"/>
      <c r="J399" s="157"/>
      <c r="K399" s="157"/>
      <c r="L399" s="157"/>
      <c r="M399" s="157"/>
      <c r="N399" s="156"/>
      <c r="O399" s="156"/>
      <c r="P399" s="156"/>
      <c r="Q399" s="156"/>
      <c r="R399" s="157"/>
      <c r="S399" s="157"/>
      <c r="T399" s="157"/>
      <c r="U399" s="157"/>
      <c r="V399" s="157"/>
      <c r="W399" s="157"/>
      <c r="X399" s="157"/>
      <c r="Y399" s="157"/>
      <c r="Z399" s="147"/>
      <c r="AA399" s="147"/>
      <c r="AB399" s="147"/>
      <c r="AC399" s="147"/>
      <c r="AD399" s="147"/>
      <c r="AE399" s="147"/>
      <c r="AF399" s="147"/>
      <c r="AG399" s="147" t="s">
        <v>128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3" x14ac:dyDescent="0.2">
      <c r="A400" s="154"/>
      <c r="B400" s="155"/>
      <c r="C400" s="187" t="s">
        <v>173</v>
      </c>
      <c r="D400" s="158"/>
      <c r="E400" s="159">
        <v>3.2265000000000001</v>
      </c>
      <c r="F400" s="157"/>
      <c r="G400" s="157"/>
      <c r="H400" s="157"/>
      <c r="I400" s="157"/>
      <c r="J400" s="157"/>
      <c r="K400" s="157"/>
      <c r="L400" s="157"/>
      <c r="M400" s="157"/>
      <c r="N400" s="156"/>
      <c r="O400" s="156"/>
      <c r="P400" s="156"/>
      <c r="Q400" s="156"/>
      <c r="R400" s="157"/>
      <c r="S400" s="157"/>
      <c r="T400" s="157"/>
      <c r="U400" s="157"/>
      <c r="V400" s="157"/>
      <c r="W400" s="157"/>
      <c r="X400" s="157"/>
      <c r="Y400" s="157"/>
      <c r="Z400" s="147"/>
      <c r="AA400" s="147"/>
      <c r="AB400" s="147"/>
      <c r="AC400" s="147"/>
      <c r="AD400" s="147"/>
      <c r="AE400" s="147"/>
      <c r="AF400" s="147"/>
      <c r="AG400" s="147" t="s">
        <v>128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3" x14ac:dyDescent="0.2">
      <c r="A401" s="154"/>
      <c r="B401" s="155"/>
      <c r="C401" s="187" t="s">
        <v>174</v>
      </c>
      <c r="D401" s="158"/>
      <c r="E401" s="159">
        <v>3.2265000000000001</v>
      </c>
      <c r="F401" s="157"/>
      <c r="G401" s="157"/>
      <c r="H401" s="157"/>
      <c r="I401" s="157"/>
      <c r="J401" s="157"/>
      <c r="K401" s="157"/>
      <c r="L401" s="157"/>
      <c r="M401" s="157"/>
      <c r="N401" s="156"/>
      <c r="O401" s="156"/>
      <c r="P401" s="156"/>
      <c r="Q401" s="156"/>
      <c r="R401" s="157"/>
      <c r="S401" s="157"/>
      <c r="T401" s="157"/>
      <c r="U401" s="157"/>
      <c r="V401" s="157"/>
      <c r="W401" s="157"/>
      <c r="X401" s="157"/>
      <c r="Y401" s="157"/>
      <c r="Z401" s="147"/>
      <c r="AA401" s="147"/>
      <c r="AB401" s="147"/>
      <c r="AC401" s="147"/>
      <c r="AD401" s="147"/>
      <c r="AE401" s="147"/>
      <c r="AF401" s="147"/>
      <c r="AG401" s="147" t="s">
        <v>128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3" x14ac:dyDescent="0.2">
      <c r="A402" s="154"/>
      <c r="B402" s="155"/>
      <c r="C402" s="187" t="s">
        <v>175</v>
      </c>
      <c r="D402" s="158"/>
      <c r="E402" s="159">
        <v>3.2265000000000001</v>
      </c>
      <c r="F402" s="157"/>
      <c r="G402" s="157"/>
      <c r="H402" s="157"/>
      <c r="I402" s="157"/>
      <c r="J402" s="157"/>
      <c r="K402" s="157"/>
      <c r="L402" s="157"/>
      <c r="M402" s="157"/>
      <c r="N402" s="156"/>
      <c r="O402" s="156"/>
      <c r="P402" s="156"/>
      <c r="Q402" s="156"/>
      <c r="R402" s="157"/>
      <c r="S402" s="157"/>
      <c r="T402" s="157"/>
      <c r="U402" s="157"/>
      <c r="V402" s="157"/>
      <c r="W402" s="157"/>
      <c r="X402" s="157"/>
      <c r="Y402" s="157"/>
      <c r="Z402" s="147"/>
      <c r="AA402" s="147"/>
      <c r="AB402" s="147"/>
      <c r="AC402" s="147"/>
      <c r="AD402" s="147"/>
      <c r="AE402" s="147"/>
      <c r="AF402" s="147"/>
      <c r="AG402" s="147" t="s">
        <v>128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70">
        <v>25</v>
      </c>
      <c r="B403" s="171" t="s">
        <v>309</v>
      </c>
      <c r="C403" s="186" t="s">
        <v>310</v>
      </c>
      <c r="D403" s="172" t="s">
        <v>170</v>
      </c>
      <c r="E403" s="173">
        <v>79.941550000000007</v>
      </c>
      <c r="F403" s="174"/>
      <c r="G403" s="175">
        <f>ROUND(E403*F403,2)</f>
        <v>0</v>
      </c>
      <c r="H403" s="174"/>
      <c r="I403" s="175">
        <f>ROUND(E403*H403,2)</f>
        <v>0</v>
      </c>
      <c r="J403" s="174"/>
      <c r="K403" s="175">
        <f>ROUND(E403*J403,2)</f>
        <v>0</v>
      </c>
      <c r="L403" s="175">
        <v>15</v>
      </c>
      <c r="M403" s="175">
        <f>G403*(1+L403/100)</f>
        <v>0</v>
      </c>
      <c r="N403" s="173">
        <v>5.4000000000000001E-4</v>
      </c>
      <c r="O403" s="173">
        <f>ROUND(E403*N403,2)</f>
        <v>0.04</v>
      </c>
      <c r="P403" s="173">
        <v>0.27</v>
      </c>
      <c r="Q403" s="173">
        <f>ROUND(E403*P403,2)</f>
        <v>21.58</v>
      </c>
      <c r="R403" s="175"/>
      <c r="S403" s="175" t="s">
        <v>123</v>
      </c>
      <c r="T403" s="176" t="s">
        <v>123</v>
      </c>
      <c r="U403" s="157">
        <v>0.43</v>
      </c>
      <c r="V403" s="157">
        <f>ROUND(E403*U403,2)</f>
        <v>34.369999999999997</v>
      </c>
      <c r="W403" s="157"/>
      <c r="X403" s="157" t="s">
        <v>124</v>
      </c>
      <c r="Y403" s="157" t="s">
        <v>125</v>
      </c>
      <c r="Z403" s="147"/>
      <c r="AA403" s="147"/>
      <c r="AB403" s="147"/>
      <c r="AC403" s="147"/>
      <c r="AD403" s="147"/>
      <c r="AE403" s="147"/>
      <c r="AF403" s="147"/>
      <c r="AG403" s="147" t="s">
        <v>126</v>
      </c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2" x14ac:dyDescent="0.2">
      <c r="A404" s="154"/>
      <c r="B404" s="155"/>
      <c r="C404" s="249" t="s">
        <v>304</v>
      </c>
      <c r="D404" s="250"/>
      <c r="E404" s="250"/>
      <c r="F404" s="250"/>
      <c r="G404" s="250"/>
      <c r="H404" s="157"/>
      <c r="I404" s="157"/>
      <c r="J404" s="157"/>
      <c r="K404" s="157"/>
      <c r="L404" s="157"/>
      <c r="M404" s="157"/>
      <c r="N404" s="156"/>
      <c r="O404" s="156"/>
      <c r="P404" s="156"/>
      <c r="Q404" s="156"/>
      <c r="R404" s="157"/>
      <c r="S404" s="157"/>
      <c r="T404" s="157"/>
      <c r="U404" s="157"/>
      <c r="V404" s="157"/>
      <c r="W404" s="157"/>
      <c r="X404" s="157"/>
      <c r="Y404" s="157"/>
      <c r="Z404" s="147"/>
      <c r="AA404" s="147"/>
      <c r="AB404" s="147"/>
      <c r="AC404" s="147"/>
      <c r="AD404" s="147"/>
      <c r="AE404" s="147"/>
      <c r="AF404" s="147"/>
      <c r="AG404" s="147" t="s">
        <v>132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2" x14ac:dyDescent="0.2">
      <c r="A405" s="154"/>
      <c r="B405" s="155"/>
      <c r="C405" s="187" t="s">
        <v>127</v>
      </c>
      <c r="D405" s="158"/>
      <c r="E405" s="159"/>
      <c r="F405" s="157"/>
      <c r="G405" s="157"/>
      <c r="H405" s="157"/>
      <c r="I405" s="157"/>
      <c r="J405" s="157"/>
      <c r="K405" s="157"/>
      <c r="L405" s="157"/>
      <c r="M405" s="157"/>
      <c r="N405" s="156"/>
      <c r="O405" s="156"/>
      <c r="P405" s="156"/>
      <c r="Q405" s="156"/>
      <c r="R405" s="157"/>
      <c r="S405" s="157"/>
      <c r="T405" s="157"/>
      <c r="U405" s="157"/>
      <c r="V405" s="157"/>
      <c r="W405" s="157"/>
      <c r="X405" s="157"/>
      <c r="Y405" s="157"/>
      <c r="Z405" s="147"/>
      <c r="AA405" s="147"/>
      <c r="AB405" s="147"/>
      <c r="AC405" s="147"/>
      <c r="AD405" s="147"/>
      <c r="AE405" s="147"/>
      <c r="AF405" s="147"/>
      <c r="AG405" s="147" t="s">
        <v>128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3" x14ac:dyDescent="0.2">
      <c r="A406" s="154"/>
      <c r="B406" s="155"/>
      <c r="C406" s="187" t="s">
        <v>178</v>
      </c>
      <c r="D406" s="158"/>
      <c r="E406" s="159">
        <v>2.5095000000000001</v>
      </c>
      <c r="F406" s="157"/>
      <c r="G406" s="157"/>
      <c r="H406" s="157"/>
      <c r="I406" s="157"/>
      <c r="J406" s="157"/>
      <c r="K406" s="157"/>
      <c r="L406" s="157"/>
      <c r="M406" s="157"/>
      <c r="N406" s="156"/>
      <c r="O406" s="156"/>
      <c r="P406" s="156"/>
      <c r="Q406" s="156"/>
      <c r="R406" s="157"/>
      <c r="S406" s="157"/>
      <c r="T406" s="157"/>
      <c r="U406" s="157"/>
      <c r="V406" s="157"/>
      <c r="W406" s="157"/>
      <c r="X406" s="157"/>
      <c r="Y406" s="157"/>
      <c r="Z406" s="147"/>
      <c r="AA406" s="147"/>
      <c r="AB406" s="147"/>
      <c r="AC406" s="147"/>
      <c r="AD406" s="147"/>
      <c r="AE406" s="147"/>
      <c r="AF406" s="147"/>
      <c r="AG406" s="147" t="s">
        <v>128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3" x14ac:dyDescent="0.2">
      <c r="A407" s="154"/>
      <c r="B407" s="155"/>
      <c r="C407" s="188" t="s">
        <v>152</v>
      </c>
      <c r="D407" s="160"/>
      <c r="E407" s="161">
        <v>2.5095000000000001</v>
      </c>
      <c r="F407" s="157"/>
      <c r="G407" s="157"/>
      <c r="H407" s="157"/>
      <c r="I407" s="157"/>
      <c r="J407" s="157"/>
      <c r="K407" s="157"/>
      <c r="L407" s="157"/>
      <c r="M407" s="157"/>
      <c r="N407" s="156"/>
      <c r="O407" s="156"/>
      <c r="P407" s="156"/>
      <c r="Q407" s="156"/>
      <c r="R407" s="157"/>
      <c r="S407" s="157"/>
      <c r="T407" s="157"/>
      <c r="U407" s="157"/>
      <c r="V407" s="157"/>
      <c r="W407" s="157"/>
      <c r="X407" s="157"/>
      <c r="Y407" s="157"/>
      <c r="Z407" s="147"/>
      <c r="AA407" s="147"/>
      <c r="AB407" s="147"/>
      <c r="AC407" s="147"/>
      <c r="AD407" s="147"/>
      <c r="AE407" s="147"/>
      <c r="AF407" s="147"/>
      <c r="AG407" s="147" t="s">
        <v>128</v>
      </c>
      <c r="AH407" s="147">
        <v>1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3" x14ac:dyDescent="0.2">
      <c r="A408" s="154"/>
      <c r="B408" s="155"/>
      <c r="C408" s="187" t="s">
        <v>146</v>
      </c>
      <c r="D408" s="158"/>
      <c r="E408" s="159"/>
      <c r="F408" s="157"/>
      <c r="G408" s="157"/>
      <c r="H408" s="157"/>
      <c r="I408" s="157"/>
      <c r="J408" s="157"/>
      <c r="K408" s="157"/>
      <c r="L408" s="157"/>
      <c r="M408" s="157"/>
      <c r="N408" s="156"/>
      <c r="O408" s="156"/>
      <c r="P408" s="156"/>
      <c r="Q408" s="156"/>
      <c r="R408" s="157"/>
      <c r="S408" s="157"/>
      <c r="T408" s="157"/>
      <c r="U408" s="157"/>
      <c r="V408" s="157"/>
      <c r="W408" s="157"/>
      <c r="X408" s="157"/>
      <c r="Y408" s="157"/>
      <c r="Z408" s="147"/>
      <c r="AA408" s="147"/>
      <c r="AB408" s="147"/>
      <c r="AC408" s="147"/>
      <c r="AD408" s="147"/>
      <c r="AE408" s="147"/>
      <c r="AF408" s="147"/>
      <c r="AG408" s="147" t="s">
        <v>128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3" x14ac:dyDescent="0.2">
      <c r="A409" s="154"/>
      <c r="B409" s="155"/>
      <c r="C409" s="187" t="s">
        <v>179</v>
      </c>
      <c r="D409" s="158"/>
      <c r="E409" s="159">
        <v>2.5002</v>
      </c>
      <c r="F409" s="157"/>
      <c r="G409" s="157"/>
      <c r="H409" s="157"/>
      <c r="I409" s="157"/>
      <c r="J409" s="157"/>
      <c r="K409" s="157"/>
      <c r="L409" s="157"/>
      <c r="M409" s="157"/>
      <c r="N409" s="156"/>
      <c r="O409" s="156"/>
      <c r="P409" s="156"/>
      <c r="Q409" s="156"/>
      <c r="R409" s="157"/>
      <c r="S409" s="157"/>
      <c r="T409" s="157"/>
      <c r="U409" s="157"/>
      <c r="V409" s="157"/>
      <c r="W409" s="157"/>
      <c r="X409" s="157"/>
      <c r="Y409" s="157"/>
      <c r="Z409" s="147"/>
      <c r="AA409" s="147"/>
      <c r="AB409" s="147"/>
      <c r="AC409" s="147"/>
      <c r="AD409" s="147"/>
      <c r="AE409" s="147"/>
      <c r="AF409" s="147"/>
      <c r="AG409" s="147" t="s">
        <v>128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3" x14ac:dyDescent="0.2">
      <c r="A410" s="154"/>
      <c r="B410" s="155"/>
      <c r="C410" s="187" t="s">
        <v>179</v>
      </c>
      <c r="D410" s="158"/>
      <c r="E410" s="159">
        <v>2.5002</v>
      </c>
      <c r="F410" s="157"/>
      <c r="G410" s="157"/>
      <c r="H410" s="157"/>
      <c r="I410" s="157"/>
      <c r="J410" s="157"/>
      <c r="K410" s="157"/>
      <c r="L410" s="157"/>
      <c r="M410" s="157"/>
      <c r="N410" s="156"/>
      <c r="O410" s="156"/>
      <c r="P410" s="156"/>
      <c r="Q410" s="156"/>
      <c r="R410" s="157"/>
      <c r="S410" s="157"/>
      <c r="T410" s="157"/>
      <c r="U410" s="157"/>
      <c r="V410" s="157"/>
      <c r="W410" s="157"/>
      <c r="X410" s="157"/>
      <c r="Y410" s="157"/>
      <c r="Z410" s="147"/>
      <c r="AA410" s="147"/>
      <c r="AB410" s="147"/>
      <c r="AC410" s="147"/>
      <c r="AD410" s="147"/>
      <c r="AE410" s="147"/>
      <c r="AF410" s="147"/>
      <c r="AG410" s="147" t="s">
        <v>128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3" x14ac:dyDescent="0.2">
      <c r="A411" s="154"/>
      <c r="B411" s="155"/>
      <c r="C411" s="187" t="s">
        <v>180</v>
      </c>
      <c r="D411" s="158"/>
      <c r="E411" s="159">
        <v>2.5002</v>
      </c>
      <c r="F411" s="157"/>
      <c r="G411" s="157"/>
      <c r="H411" s="157"/>
      <c r="I411" s="157"/>
      <c r="J411" s="157"/>
      <c r="K411" s="157"/>
      <c r="L411" s="157"/>
      <c r="M411" s="157"/>
      <c r="N411" s="156"/>
      <c r="O411" s="156"/>
      <c r="P411" s="156"/>
      <c r="Q411" s="156"/>
      <c r="R411" s="157"/>
      <c r="S411" s="157"/>
      <c r="T411" s="157"/>
      <c r="U411" s="157"/>
      <c r="V411" s="157"/>
      <c r="W411" s="157"/>
      <c r="X411" s="157"/>
      <c r="Y411" s="157"/>
      <c r="Z411" s="147"/>
      <c r="AA411" s="147"/>
      <c r="AB411" s="147"/>
      <c r="AC411" s="147"/>
      <c r="AD411" s="147"/>
      <c r="AE411" s="147"/>
      <c r="AF411" s="147"/>
      <c r="AG411" s="147" t="s">
        <v>128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3" x14ac:dyDescent="0.2">
      <c r="A412" s="154"/>
      <c r="B412" s="155"/>
      <c r="C412" s="187" t="s">
        <v>181</v>
      </c>
      <c r="D412" s="158"/>
      <c r="E412" s="159">
        <v>15.001200000000001</v>
      </c>
      <c r="F412" s="157"/>
      <c r="G412" s="157"/>
      <c r="H412" s="157"/>
      <c r="I412" s="157"/>
      <c r="J412" s="157"/>
      <c r="K412" s="157"/>
      <c r="L412" s="157"/>
      <c r="M412" s="157"/>
      <c r="N412" s="156"/>
      <c r="O412" s="156"/>
      <c r="P412" s="156"/>
      <c r="Q412" s="156"/>
      <c r="R412" s="157"/>
      <c r="S412" s="157"/>
      <c r="T412" s="157"/>
      <c r="U412" s="157"/>
      <c r="V412" s="157"/>
      <c r="W412" s="157"/>
      <c r="X412" s="157"/>
      <c r="Y412" s="157"/>
      <c r="Z412" s="147"/>
      <c r="AA412" s="147"/>
      <c r="AB412" s="147"/>
      <c r="AC412" s="147"/>
      <c r="AD412" s="147"/>
      <c r="AE412" s="147"/>
      <c r="AF412" s="147"/>
      <c r="AG412" s="147" t="s">
        <v>128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3" x14ac:dyDescent="0.2">
      <c r="A413" s="154"/>
      <c r="B413" s="155"/>
      <c r="C413" s="187" t="s">
        <v>182</v>
      </c>
      <c r="D413" s="158"/>
      <c r="E413" s="159">
        <v>1.6668000000000001</v>
      </c>
      <c r="F413" s="157"/>
      <c r="G413" s="157"/>
      <c r="H413" s="157"/>
      <c r="I413" s="157"/>
      <c r="J413" s="157"/>
      <c r="K413" s="157"/>
      <c r="L413" s="157"/>
      <c r="M413" s="157"/>
      <c r="N413" s="156"/>
      <c r="O413" s="156"/>
      <c r="P413" s="156"/>
      <c r="Q413" s="156"/>
      <c r="R413" s="157"/>
      <c r="S413" s="157"/>
      <c r="T413" s="157"/>
      <c r="U413" s="157"/>
      <c r="V413" s="157"/>
      <c r="W413" s="157"/>
      <c r="X413" s="157"/>
      <c r="Y413" s="157"/>
      <c r="Z413" s="147"/>
      <c r="AA413" s="147"/>
      <c r="AB413" s="147"/>
      <c r="AC413" s="147"/>
      <c r="AD413" s="147"/>
      <c r="AE413" s="147"/>
      <c r="AF413" s="147"/>
      <c r="AG413" s="147" t="s">
        <v>128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3" x14ac:dyDescent="0.2">
      <c r="A414" s="154"/>
      <c r="B414" s="155"/>
      <c r="C414" s="187" t="s">
        <v>183</v>
      </c>
      <c r="D414" s="158"/>
      <c r="E414" s="159">
        <v>1.6668000000000001</v>
      </c>
      <c r="F414" s="157"/>
      <c r="G414" s="157"/>
      <c r="H414" s="157"/>
      <c r="I414" s="157"/>
      <c r="J414" s="157"/>
      <c r="K414" s="157"/>
      <c r="L414" s="157"/>
      <c r="M414" s="157"/>
      <c r="N414" s="156"/>
      <c r="O414" s="156"/>
      <c r="P414" s="156"/>
      <c r="Q414" s="156"/>
      <c r="R414" s="157"/>
      <c r="S414" s="157"/>
      <c r="T414" s="157"/>
      <c r="U414" s="157"/>
      <c r="V414" s="157"/>
      <c r="W414" s="157"/>
      <c r="X414" s="157"/>
      <c r="Y414" s="157"/>
      <c r="Z414" s="147"/>
      <c r="AA414" s="147"/>
      <c r="AB414" s="147"/>
      <c r="AC414" s="147"/>
      <c r="AD414" s="147"/>
      <c r="AE414" s="147"/>
      <c r="AF414" s="147"/>
      <c r="AG414" s="147" t="s">
        <v>128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3" x14ac:dyDescent="0.2">
      <c r="A415" s="154"/>
      <c r="B415" s="155"/>
      <c r="C415" s="187" t="s">
        <v>183</v>
      </c>
      <c r="D415" s="158"/>
      <c r="E415" s="159">
        <v>1.6668000000000001</v>
      </c>
      <c r="F415" s="157"/>
      <c r="G415" s="157"/>
      <c r="H415" s="157"/>
      <c r="I415" s="157"/>
      <c r="J415" s="157"/>
      <c r="K415" s="157"/>
      <c r="L415" s="157"/>
      <c r="M415" s="157"/>
      <c r="N415" s="156"/>
      <c r="O415" s="156"/>
      <c r="P415" s="156"/>
      <c r="Q415" s="156"/>
      <c r="R415" s="157"/>
      <c r="S415" s="157"/>
      <c r="T415" s="157"/>
      <c r="U415" s="157"/>
      <c r="V415" s="157"/>
      <c r="W415" s="157"/>
      <c r="X415" s="157"/>
      <c r="Y415" s="157"/>
      <c r="Z415" s="147"/>
      <c r="AA415" s="147"/>
      <c r="AB415" s="147"/>
      <c r="AC415" s="147"/>
      <c r="AD415" s="147"/>
      <c r="AE415" s="147"/>
      <c r="AF415" s="147"/>
      <c r="AG415" s="147" t="s">
        <v>128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3" x14ac:dyDescent="0.2">
      <c r="A416" s="154"/>
      <c r="B416" s="155"/>
      <c r="C416" s="188" t="s">
        <v>152</v>
      </c>
      <c r="D416" s="160"/>
      <c r="E416" s="161">
        <v>27.502199999999998</v>
      </c>
      <c r="F416" s="157"/>
      <c r="G416" s="157"/>
      <c r="H416" s="157"/>
      <c r="I416" s="157"/>
      <c r="J416" s="157"/>
      <c r="K416" s="157"/>
      <c r="L416" s="157"/>
      <c r="M416" s="157"/>
      <c r="N416" s="156"/>
      <c r="O416" s="156"/>
      <c r="P416" s="156"/>
      <c r="Q416" s="156"/>
      <c r="R416" s="157"/>
      <c r="S416" s="157"/>
      <c r="T416" s="157"/>
      <c r="U416" s="157"/>
      <c r="V416" s="157"/>
      <c r="W416" s="157"/>
      <c r="X416" s="157"/>
      <c r="Y416" s="157"/>
      <c r="Z416" s="147"/>
      <c r="AA416" s="147"/>
      <c r="AB416" s="147"/>
      <c r="AC416" s="147"/>
      <c r="AD416" s="147"/>
      <c r="AE416" s="147"/>
      <c r="AF416" s="147"/>
      <c r="AG416" s="147" t="s">
        <v>128</v>
      </c>
      <c r="AH416" s="147">
        <v>1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3" x14ac:dyDescent="0.2">
      <c r="A417" s="154"/>
      <c r="B417" s="155"/>
      <c r="C417" s="187" t="s">
        <v>153</v>
      </c>
      <c r="D417" s="158"/>
      <c r="E417" s="159"/>
      <c r="F417" s="157"/>
      <c r="G417" s="157"/>
      <c r="H417" s="157"/>
      <c r="I417" s="157"/>
      <c r="J417" s="157"/>
      <c r="K417" s="157"/>
      <c r="L417" s="157"/>
      <c r="M417" s="157"/>
      <c r="N417" s="156"/>
      <c r="O417" s="156"/>
      <c r="P417" s="156"/>
      <c r="Q417" s="156"/>
      <c r="R417" s="157"/>
      <c r="S417" s="157"/>
      <c r="T417" s="157"/>
      <c r="U417" s="157"/>
      <c r="V417" s="157"/>
      <c r="W417" s="157"/>
      <c r="X417" s="157"/>
      <c r="Y417" s="157"/>
      <c r="Z417" s="147"/>
      <c r="AA417" s="147"/>
      <c r="AB417" s="147"/>
      <c r="AC417" s="147"/>
      <c r="AD417" s="147"/>
      <c r="AE417" s="147"/>
      <c r="AF417" s="147"/>
      <c r="AG417" s="147" t="s">
        <v>128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3" x14ac:dyDescent="0.2">
      <c r="A418" s="154"/>
      <c r="B418" s="155"/>
      <c r="C418" s="187" t="s">
        <v>184</v>
      </c>
      <c r="D418" s="158"/>
      <c r="E418" s="159">
        <v>2.5002</v>
      </c>
      <c r="F418" s="157"/>
      <c r="G418" s="157"/>
      <c r="H418" s="157"/>
      <c r="I418" s="157"/>
      <c r="J418" s="157"/>
      <c r="K418" s="157"/>
      <c r="L418" s="157"/>
      <c r="M418" s="157"/>
      <c r="N418" s="156"/>
      <c r="O418" s="156"/>
      <c r="P418" s="156"/>
      <c r="Q418" s="156"/>
      <c r="R418" s="157"/>
      <c r="S418" s="157"/>
      <c r="T418" s="157"/>
      <c r="U418" s="157"/>
      <c r="V418" s="157"/>
      <c r="W418" s="157"/>
      <c r="X418" s="157"/>
      <c r="Y418" s="157"/>
      <c r="Z418" s="147"/>
      <c r="AA418" s="147"/>
      <c r="AB418" s="147"/>
      <c r="AC418" s="147"/>
      <c r="AD418" s="147"/>
      <c r="AE418" s="147"/>
      <c r="AF418" s="147"/>
      <c r="AG418" s="147" t="s">
        <v>128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3" x14ac:dyDescent="0.2">
      <c r="A419" s="154"/>
      <c r="B419" s="155"/>
      <c r="C419" s="187" t="s">
        <v>184</v>
      </c>
      <c r="D419" s="158"/>
      <c r="E419" s="159">
        <v>2.5002</v>
      </c>
      <c r="F419" s="157"/>
      <c r="G419" s="157"/>
      <c r="H419" s="157"/>
      <c r="I419" s="157"/>
      <c r="J419" s="157"/>
      <c r="K419" s="157"/>
      <c r="L419" s="157"/>
      <c r="M419" s="157"/>
      <c r="N419" s="156"/>
      <c r="O419" s="156"/>
      <c r="P419" s="156"/>
      <c r="Q419" s="156"/>
      <c r="R419" s="157"/>
      <c r="S419" s="157"/>
      <c r="T419" s="157"/>
      <c r="U419" s="157"/>
      <c r="V419" s="157"/>
      <c r="W419" s="157"/>
      <c r="X419" s="157"/>
      <c r="Y419" s="157"/>
      <c r="Z419" s="147"/>
      <c r="AA419" s="147"/>
      <c r="AB419" s="147"/>
      <c r="AC419" s="147"/>
      <c r="AD419" s="147"/>
      <c r="AE419" s="147"/>
      <c r="AF419" s="147"/>
      <c r="AG419" s="147" t="s">
        <v>128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3" x14ac:dyDescent="0.2">
      <c r="A420" s="154"/>
      <c r="B420" s="155"/>
      <c r="C420" s="187" t="s">
        <v>185</v>
      </c>
      <c r="D420" s="158"/>
      <c r="E420" s="159">
        <v>1.6668000000000001</v>
      </c>
      <c r="F420" s="157"/>
      <c r="G420" s="157"/>
      <c r="H420" s="157"/>
      <c r="I420" s="157"/>
      <c r="J420" s="157"/>
      <c r="K420" s="157"/>
      <c r="L420" s="157"/>
      <c r="M420" s="157"/>
      <c r="N420" s="156"/>
      <c r="O420" s="156"/>
      <c r="P420" s="156"/>
      <c r="Q420" s="156"/>
      <c r="R420" s="157"/>
      <c r="S420" s="157"/>
      <c r="T420" s="157"/>
      <c r="U420" s="157"/>
      <c r="V420" s="157"/>
      <c r="W420" s="157"/>
      <c r="X420" s="157"/>
      <c r="Y420" s="157"/>
      <c r="Z420" s="147"/>
      <c r="AA420" s="147"/>
      <c r="AB420" s="147"/>
      <c r="AC420" s="147"/>
      <c r="AD420" s="147"/>
      <c r="AE420" s="147"/>
      <c r="AF420" s="147"/>
      <c r="AG420" s="147" t="s">
        <v>128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3" x14ac:dyDescent="0.2">
      <c r="A421" s="154"/>
      <c r="B421" s="155"/>
      <c r="C421" s="187" t="s">
        <v>186</v>
      </c>
      <c r="D421" s="158"/>
      <c r="E421" s="159">
        <v>15.001200000000001</v>
      </c>
      <c r="F421" s="157"/>
      <c r="G421" s="157"/>
      <c r="H421" s="157"/>
      <c r="I421" s="157"/>
      <c r="J421" s="157"/>
      <c r="K421" s="157"/>
      <c r="L421" s="157"/>
      <c r="M421" s="157"/>
      <c r="N421" s="156"/>
      <c r="O421" s="156"/>
      <c r="P421" s="156"/>
      <c r="Q421" s="156"/>
      <c r="R421" s="157"/>
      <c r="S421" s="157"/>
      <c r="T421" s="157"/>
      <c r="U421" s="157"/>
      <c r="V421" s="157"/>
      <c r="W421" s="157"/>
      <c r="X421" s="157"/>
      <c r="Y421" s="157"/>
      <c r="Z421" s="147"/>
      <c r="AA421" s="147"/>
      <c r="AB421" s="147"/>
      <c r="AC421" s="147"/>
      <c r="AD421" s="147"/>
      <c r="AE421" s="147"/>
      <c r="AF421" s="147"/>
      <c r="AG421" s="147" t="s">
        <v>128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3" x14ac:dyDescent="0.2">
      <c r="A422" s="154"/>
      <c r="B422" s="155"/>
      <c r="C422" s="187" t="s">
        <v>187</v>
      </c>
      <c r="D422" s="158"/>
      <c r="E422" s="159">
        <v>2.5002</v>
      </c>
      <c r="F422" s="157"/>
      <c r="G422" s="157"/>
      <c r="H422" s="157"/>
      <c r="I422" s="157"/>
      <c r="J422" s="157"/>
      <c r="K422" s="157"/>
      <c r="L422" s="157"/>
      <c r="M422" s="157"/>
      <c r="N422" s="156"/>
      <c r="O422" s="156"/>
      <c r="P422" s="156"/>
      <c r="Q422" s="156"/>
      <c r="R422" s="157"/>
      <c r="S422" s="157"/>
      <c r="T422" s="157"/>
      <c r="U422" s="157"/>
      <c r="V422" s="157"/>
      <c r="W422" s="157"/>
      <c r="X422" s="157"/>
      <c r="Y422" s="157"/>
      <c r="Z422" s="147"/>
      <c r="AA422" s="147"/>
      <c r="AB422" s="147"/>
      <c r="AC422" s="147"/>
      <c r="AD422" s="147"/>
      <c r="AE422" s="147"/>
      <c r="AF422" s="147"/>
      <c r="AG422" s="147" t="s">
        <v>128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3" x14ac:dyDescent="0.2">
      <c r="A423" s="154"/>
      <c r="B423" s="155"/>
      <c r="C423" s="188" t="s">
        <v>152</v>
      </c>
      <c r="D423" s="160"/>
      <c r="E423" s="161">
        <v>24.168600000000001</v>
      </c>
      <c r="F423" s="157"/>
      <c r="G423" s="157"/>
      <c r="H423" s="157"/>
      <c r="I423" s="157"/>
      <c r="J423" s="157"/>
      <c r="K423" s="157"/>
      <c r="L423" s="157"/>
      <c r="M423" s="157"/>
      <c r="N423" s="156"/>
      <c r="O423" s="156"/>
      <c r="P423" s="156"/>
      <c r="Q423" s="156"/>
      <c r="R423" s="157"/>
      <c r="S423" s="157"/>
      <c r="T423" s="157"/>
      <c r="U423" s="157"/>
      <c r="V423" s="157"/>
      <c r="W423" s="157"/>
      <c r="X423" s="157"/>
      <c r="Y423" s="157"/>
      <c r="Z423" s="147"/>
      <c r="AA423" s="147"/>
      <c r="AB423" s="147"/>
      <c r="AC423" s="147"/>
      <c r="AD423" s="147"/>
      <c r="AE423" s="147"/>
      <c r="AF423" s="147"/>
      <c r="AG423" s="147" t="s">
        <v>128</v>
      </c>
      <c r="AH423" s="147">
        <v>1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3" x14ac:dyDescent="0.2">
      <c r="A424" s="154"/>
      <c r="B424" s="155"/>
      <c r="C424" s="187" t="s">
        <v>158</v>
      </c>
      <c r="D424" s="158"/>
      <c r="E424" s="159"/>
      <c r="F424" s="157"/>
      <c r="G424" s="157"/>
      <c r="H424" s="157"/>
      <c r="I424" s="157"/>
      <c r="J424" s="157"/>
      <c r="K424" s="157"/>
      <c r="L424" s="157"/>
      <c r="M424" s="157"/>
      <c r="N424" s="156"/>
      <c r="O424" s="156"/>
      <c r="P424" s="156"/>
      <c r="Q424" s="156"/>
      <c r="R424" s="157"/>
      <c r="S424" s="157"/>
      <c r="T424" s="157"/>
      <c r="U424" s="157"/>
      <c r="V424" s="157"/>
      <c r="W424" s="157"/>
      <c r="X424" s="157"/>
      <c r="Y424" s="157"/>
      <c r="Z424" s="147"/>
      <c r="AA424" s="147"/>
      <c r="AB424" s="147"/>
      <c r="AC424" s="147"/>
      <c r="AD424" s="147"/>
      <c r="AE424" s="147"/>
      <c r="AF424" s="147"/>
      <c r="AG424" s="147" t="s">
        <v>128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3" x14ac:dyDescent="0.2">
      <c r="A425" s="154"/>
      <c r="B425" s="155"/>
      <c r="C425" s="187" t="s">
        <v>188</v>
      </c>
      <c r="D425" s="158"/>
      <c r="E425" s="159">
        <v>3.20275</v>
      </c>
      <c r="F425" s="157"/>
      <c r="G425" s="157"/>
      <c r="H425" s="157"/>
      <c r="I425" s="157"/>
      <c r="J425" s="157"/>
      <c r="K425" s="157"/>
      <c r="L425" s="157"/>
      <c r="M425" s="157"/>
      <c r="N425" s="156"/>
      <c r="O425" s="156"/>
      <c r="P425" s="156"/>
      <c r="Q425" s="156"/>
      <c r="R425" s="157"/>
      <c r="S425" s="157"/>
      <c r="T425" s="157"/>
      <c r="U425" s="157"/>
      <c r="V425" s="157"/>
      <c r="W425" s="157"/>
      <c r="X425" s="157"/>
      <c r="Y425" s="157"/>
      <c r="Z425" s="147"/>
      <c r="AA425" s="147"/>
      <c r="AB425" s="147"/>
      <c r="AC425" s="147"/>
      <c r="AD425" s="147"/>
      <c r="AE425" s="147"/>
      <c r="AF425" s="147"/>
      <c r="AG425" s="147" t="s">
        <v>128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3" x14ac:dyDescent="0.2">
      <c r="A426" s="154"/>
      <c r="B426" s="155"/>
      <c r="C426" s="187" t="s">
        <v>189</v>
      </c>
      <c r="D426" s="158"/>
      <c r="E426" s="159">
        <v>2.5065</v>
      </c>
      <c r="F426" s="157"/>
      <c r="G426" s="157"/>
      <c r="H426" s="157"/>
      <c r="I426" s="157"/>
      <c r="J426" s="157"/>
      <c r="K426" s="157"/>
      <c r="L426" s="157"/>
      <c r="M426" s="157"/>
      <c r="N426" s="156"/>
      <c r="O426" s="156"/>
      <c r="P426" s="156"/>
      <c r="Q426" s="156"/>
      <c r="R426" s="157"/>
      <c r="S426" s="157"/>
      <c r="T426" s="157"/>
      <c r="U426" s="157"/>
      <c r="V426" s="157"/>
      <c r="W426" s="157"/>
      <c r="X426" s="157"/>
      <c r="Y426" s="157"/>
      <c r="Z426" s="147"/>
      <c r="AA426" s="147"/>
      <c r="AB426" s="147"/>
      <c r="AC426" s="147"/>
      <c r="AD426" s="147"/>
      <c r="AE426" s="147"/>
      <c r="AF426" s="147"/>
      <c r="AG426" s="147" t="s">
        <v>128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3" x14ac:dyDescent="0.2">
      <c r="A427" s="154"/>
      <c r="B427" s="155"/>
      <c r="C427" s="187" t="s">
        <v>190</v>
      </c>
      <c r="D427" s="158"/>
      <c r="E427" s="159">
        <v>2.5065</v>
      </c>
      <c r="F427" s="157"/>
      <c r="G427" s="157"/>
      <c r="H427" s="157"/>
      <c r="I427" s="157"/>
      <c r="J427" s="157"/>
      <c r="K427" s="157"/>
      <c r="L427" s="157"/>
      <c r="M427" s="157"/>
      <c r="N427" s="156"/>
      <c r="O427" s="156"/>
      <c r="P427" s="156"/>
      <c r="Q427" s="156"/>
      <c r="R427" s="157"/>
      <c r="S427" s="157"/>
      <c r="T427" s="157"/>
      <c r="U427" s="157"/>
      <c r="V427" s="157"/>
      <c r="W427" s="157"/>
      <c r="X427" s="157"/>
      <c r="Y427" s="157"/>
      <c r="Z427" s="147"/>
      <c r="AA427" s="147"/>
      <c r="AB427" s="147"/>
      <c r="AC427" s="147"/>
      <c r="AD427" s="147"/>
      <c r="AE427" s="147"/>
      <c r="AF427" s="147"/>
      <c r="AG427" s="147" t="s">
        <v>128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3" x14ac:dyDescent="0.2">
      <c r="A428" s="154"/>
      <c r="B428" s="155"/>
      <c r="C428" s="187" t="s">
        <v>191</v>
      </c>
      <c r="D428" s="158"/>
      <c r="E428" s="159">
        <v>5.0129999999999999</v>
      </c>
      <c r="F428" s="157"/>
      <c r="G428" s="157"/>
      <c r="H428" s="157"/>
      <c r="I428" s="157"/>
      <c r="J428" s="157"/>
      <c r="K428" s="157"/>
      <c r="L428" s="157"/>
      <c r="M428" s="157"/>
      <c r="N428" s="156"/>
      <c r="O428" s="156"/>
      <c r="P428" s="156"/>
      <c r="Q428" s="156"/>
      <c r="R428" s="157"/>
      <c r="S428" s="157"/>
      <c r="T428" s="157"/>
      <c r="U428" s="157"/>
      <c r="V428" s="157"/>
      <c r="W428" s="157"/>
      <c r="X428" s="157"/>
      <c r="Y428" s="157"/>
      <c r="Z428" s="147"/>
      <c r="AA428" s="147"/>
      <c r="AB428" s="147"/>
      <c r="AC428" s="147"/>
      <c r="AD428" s="147"/>
      <c r="AE428" s="147"/>
      <c r="AF428" s="147"/>
      <c r="AG428" s="147" t="s">
        <v>128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3" x14ac:dyDescent="0.2">
      <c r="A429" s="154"/>
      <c r="B429" s="155"/>
      <c r="C429" s="187" t="s">
        <v>192</v>
      </c>
      <c r="D429" s="158"/>
      <c r="E429" s="159">
        <v>2.5065</v>
      </c>
      <c r="F429" s="157"/>
      <c r="G429" s="157"/>
      <c r="H429" s="157"/>
      <c r="I429" s="157"/>
      <c r="J429" s="157"/>
      <c r="K429" s="157"/>
      <c r="L429" s="157"/>
      <c r="M429" s="157"/>
      <c r="N429" s="156"/>
      <c r="O429" s="156"/>
      <c r="P429" s="156"/>
      <c r="Q429" s="156"/>
      <c r="R429" s="157"/>
      <c r="S429" s="157"/>
      <c r="T429" s="157"/>
      <c r="U429" s="157"/>
      <c r="V429" s="157"/>
      <c r="W429" s="157"/>
      <c r="X429" s="157"/>
      <c r="Y429" s="157"/>
      <c r="Z429" s="147"/>
      <c r="AA429" s="147"/>
      <c r="AB429" s="147"/>
      <c r="AC429" s="147"/>
      <c r="AD429" s="147"/>
      <c r="AE429" s="147"/>
      <c r="AF429" s="147"/>
      <c r="AG429" s="147" t="s">
        <v>128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3" x14ac:dyDescent="0.2">
      <c r="A430" s="154"/>
      <c r="B430" s="155"/>
      <c r="C430" s="187" t="s">
        <v>192</v>
      </c>
      <c r="D430" s="158"/>
      <c r="E430" s="159">
        <v>2.5065</v>
      </c>
      <c r="F430" s="157"/>
      <c r="G430" s="157"/>
      <c r="H430" s="157"/>
      <c r="I430" s="157"/>
      <c r="J430" s="157"/>
      <c r="K430" s="157"/>
      <c r="L430" s="157"/>
      <c r="M430" s="157"/>
      <c r="N430" s="156"/>
      <c r="O430" s="156"/>
      <c r="P430" s="156"/>
      <c r="Q430" s="156"/>
      <c r="R430" s="157"/>
      <c r="S430" s="157"/>
      <c r="T430" s="157"/>
      <c r="U430" s="157"/>
      <c r="V430" s="157"/>
      <c r="W430" s="157"/>
      <c r="X430" s="157"/>
      <c r="Y430" s="157"/>
      <c r="Z430" s="147"/>
      <c r="AA430" s="147"/>
      <c r="AB430" s="147"/>
      <c r="AC430" s="147"/>
      <c r="AD430" s="147"/>
      <c r="AE430" s="147"/>
      <c r="AF430" s="147"/>
      <c r="AG430" s="147" t="s">
        <v>128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3" x14ac:dyDescent="0.2">
      <c r="A431" s="154"/>
      <c r="B431" s="155"/>
      <c r="C431" s="187" t="s">
        <v>192</v>
      </c>
      <c r="D431" s="158"/>
      <c r="E431" s="159">
        <v>2.5065</v>
      </c>
      <c r="F431" s="157"/>
      <c r="G431" s="157"/>
      <c r="H431" s="157"/>
      <c r="I431" s="157"/>
      <c r="J431" s="157"/>
      <c r="K431" s="157"/>
      <c r="L431" s="157"/>
      <c r="M431" s="157"/>
      <c r="N431" s="156"/>
      <c r="O431" s="156"/>
      <c r="P431" s="156"/>
      <c r="Q431" s="156"/>
      <c r="R431" s="157"/>
      <c r="S431" s="157"/>
      <c r="T431" s="157"/>
      <c r="U431" s="157"/>
      <c r="V431" s="157"/>
      <c r="W431" s="157"/>
      <c r="X431" s="157"/>
      <c r="Y431" s="157"/>
      <c r="Z431" s="147"/>
      <c r="AA431" s="147"/>
      <c r="AB431" s="147"/>
      <c r="AC431" s="147"/>
      <c r="AD431" s="147"/>
      <c r="AE431" s="147"/>
      <c r="AF431" s="147"/>
      <c r="AG431" s="147" t="s">
        <v>128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3" x14ac:dyDescent="0.2">
      <c r="A432" s="154"/>
      <c r="B432" s="155"/>
      <c r="C432" s="187" t="s">
        <v>192</v>
      </c>
      <c r="D432" s="158"/>
      <c r="E432" s="159">
        <v>2.5065</v>
      </c>
      <c r="F432" s="157"/>
      <c r="G432" s="157"/>
      <c r="H432" s="157"/>
      <c r="I432" s="157"/>
      <c r="J432" s="157"/>
      <c r="K432" s="157"/>
      <c r="L432" s="157"/>
      <c r="M432" s="157"/>
      <c r="N432" s="156"/>
      <c r="O432" s="156"/>
      <c r="P432" s="156"/>
      <c r="Q432" s="156"/>
      <c r="R432" s="157"/>
      <c r="S432" s="157"/>
      <c r="T432" s="157"/>
      <c r="U432" s="157"/>
      <c r="V432" s="157"/>
      <c r="W432" s="157"/>
      <c r="X432" s="157"/>
      <c r="Y432" s="157"/>
      <c r="Z432" s="147"/>
      <c r="AA432" s="147"/>
      <c r="AB432" s="147"/>
      <c r="AC432" s="147"/>
      <c r="AD432" s="147"/>
      <c r="AE432" s="147"/>
      <c r="AF432" s="147"/>
      <c r="AG432" s="147" t="s">
        <v>128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3" x14ac:dyDescent="0.2">
      <c r="A433" s="154"/>
      <c r="B433" s="155"/>
      <c r="C433" s="187" t="s">
        <v>193</v>
      </c>
      <c r="D433" s="158"/>
      <c r="E433" s="159">
        <v>2.5065</v>
      </c>
      <c r="F433" s="157"/>
      <c r="G433" s="157"/>
      <c r="H433" s="157"/>
      <c r="I433" s="157"/>
      <c r="J433" s="157"/>
      <c r="K433" s="157"/>
      <c r="L433" s="157"/>
      <c r="M433" s="157"/>
      <c r="N433" s="156"/>
      <c r="O433" s="156"/>
      <c r="P433" s="156"/>
      <c r="Q433" s="156"/>
      <c r="R433" s="157"/>
      <c r="S433" s="157"/>
      <c r="T433" s="157"/>
      <c r="U433" s="157"/>
      <c r="V433" s="157"/>
      <c r="W433" s="157"/>
      <c r="X433" s="157"/>
      <c r="Y433" s="157"/>
      <c r="Z433" s="147"/>
      <c r="AA433" s="147"/>
      <c r="AB433" s="147"/>
      <c r="AC433" s="147"/>
      <c r="AD433" s="147"/>
      <c r="AE433" s="147"/>
      <c r="AF433" s="147"/>
      <c r="AG433" s="147" t="s">
        <v>128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3" x14ac:dyDescent="0.2">
      <c r="A434" s="154"/>
      <c r="B434" s="155"/>
      <c r="C434" s="188" t="s">
        <v>152</v>
      </c>
      <c r="D434" s="160"/>
      <c r="E434" s="161">
        <v>25.76125</v>
      </c>
      <c r="F434" s="157"/>
      <c r="G434" s="157"/>
      <c r="H434" s="157"/>
      <c r="I434" s="157"/>
      <c r="J434" s="157"/>
      <c r="K434" s="157"/>
      <c r="L434" s="157"/>
      <c r="M434" s="157"/>
      <c r="N434" s="156"/>
      <c r="O434" s="156"/>
      <c r="P434" s="156"/>
      <c r="Q434" s="156"/>
      <c r="R434" s="157"/>
      <c r="S434" s="157"/>
      <c r="T434" s="157"/>
      <c r="U434" s="157"/>
      <c r="V434" s="157"/>
      <c r="W434" s="157"/>
      <c r="X434" s="157"/>
      <c r="Y434" s="157"/>
      <c r="Z434" s="147"/>
      <c r="AA434" s="147"/>
      <c r="AB434" s="147"/>
      <c r="AC434" s="147"/>
      <c r="AD434" s="147"/>
      <c r="AE434" s="147"/>
      <c r="AF434" s="147"/>
      <c r="AG434" s="147" t="s">
        <v>128</v>
      </c>
      <c r="AH434" s="147">
        <v>1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ht="22.5" outlineLevel="1" x14ac:dyDescent="0.2">
      <c r="A435" s="170">
        <v>26</v>
      </c>
      <c r="B435" s="171" t="s">
        <v>311</v>
      </c>
      <c r="C435" s="186" t="s">
        <v>312</v>
      </c>
      <c r="D435" s="172" t="s">
        <v>122</v>
      </c>
      <c r="E435" s="173">
        <v>11</v>
      </c>
      <c r="F435" s="174"/>
      <c r="G435" s="175">
        <f>ROUND(E435*F435,2)</f>
        <v>0</v>
      </c>
      <c r="H435" s="174"/>
      <c r="I435" s="175">
        <f>ROUND(E435*H435,2)</f>
        <v>0</v>
      </c>
      <c r="J435" s="174"/>
      <c r="K435" s="175">
        <f>ROUND(E435*J435,2)</f>
        <v>0</v>
      </c>
      <c r="L435" s="175">
        <v>15</v>
      </c>
      <c r="M435" s="175">
        <f>G435*(1+L435/100)</f>
        <v>0</v>
      </c>
      <c r="N435" s="173">
        <v>3.4000000000000002E-4</v>
      </c>
      <c r="O435" s="173">
        <f>ROUND(E435*N435,2)</f>
        <v>0</v>
      </c>
      <c r="P435" s="173">
        <v>0.16500000000000001</v>
      </c>
      <c r="Q435" s="173">
        <f>ROUND(E435*P435,2)</f>
        <v>1.82</v>
      </c>
      <c r="R435" s="175"/>
      <c r="S435" s="175" t="s">
        <v>123</v>
      </c>
      <c r="T435" s="176" t="s">
        <v>123</v>
      </c>
      <c r="U435" s="157">
        <v>2.5</v>
      </c>
      <c r="V435" s="157">
        <f>ROUND(E435*U435,2)</f>
        <v>27.5</v>
      </c>
      <c r="W435" s="157"/>
      <c r="X435" s="157" t="s">
        <v>124</v>
      </c>
      <c r="Y435" s="157" t="s">
        <v>125</v>
      </c>
      <c r="Z435" s="147"/>
      <c r="AA435" s="147"/>
      <c r="AB435" s="147"/>
      <c r="AC435" s="147"/>
      <c r="AD435" s="147"/>
      <c r="AE435" s="147"/>
      <c r="AF435" s="147"/>
      <c r="AG435" s="147" t="s">
        <v>126</v>
      </c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2" x14ac:dyDescent="0.2">
      <c r="A436" s="154"/>
      <c r="B436" s="155"/>
      <c r="C436" s="249" t="s">
        <v>304</v>
      </c>
      <c r="D436" s="250"/>
      <c r="E436" s="250"/>
      <c r="F436" s="250"/>
      <c r="G436" s="250"/>
      <c r="H436" s="157"/>
      <c r="I436" s="157"/>
      <c r="J436" s="157"/>
      <c r="K436" s="157"/>
      <c r="L436" s="157"/>
      <c r="M436" s="157"/>
      <c r="N436" s="156"/>
      <c r="O436" s="156"/>
      <c r="P436" s="156"/>
      <c r="Q436" s="156"/>
      <c r="R436" s="157"/>
      <c r="S436" s="157"/>
      <c r="T436" s="157"/>
      <c r="U436" s="157"/>
      <c r="V436" s="157"/>
      <c r="W436" s="157"/>
      <c r="X436" s="157"/>
      <c r="Y436" s="157"/>
      <c r="Z436" s="147"/>
      <c r="AA436" s="147"/>
      <c r="AB436" s="147"/>
      <c r="AC436" s="147"/>
      <c r="AD436" s="147"/>
      <c r="AE436" s="147"/>
      <c r="AF436" s="147"/>
      <c r="AG436" s="147" t="s">
        <v>132</v>
      </c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2" x14ac:dyDescent="0.2">
      <c r="A437" s="154"/>
      <c r="B437" s="155"/>
      <c r="C437" s="187" t="s">
        <v>134</v>
      </c>
      <c r="D437" s="158"/>
      <c r="E437" s="159"/>
      <c r="F437" s="157"/>
      <c r="G437" s="157"/>
      <c r="H437" s="157"/>
      <c r="I437" s="157"/>
      <c r="J437" s="157"/>
      <c r="K437" s="157"/>
      <c r="L437" s="157"/>
      <c r="M437" s="157"/>
      <c r="N437" s="156"/>
      <c r="O437" s="156"/>
      <c r="P437" s="156"/>
      <c r="Q437" s="156"/>
      <c r="R437" s="157"/>
      <c r="S437" s="157"/>
      <c r="T437" s="157"/>
      <c r="U437" s="157"/>
      <c r="V437" s="157"/>
      <c r="W437" s="157"/>
      <c r="X437" s="157"/>
      <c r="Y437" s="157"/>
      <c r="Z437" s="147"/>
      <c r="AA437" s="147"/>
      <c r="AB437" s="147"/>
      <c r="AC437" s="147"/>
      <c r="AD437" s="147"/>
      <c r="AE437" s="147"/>
      <c r="AF437" s="147"/>
      <c r="AG437" s="147" t="s">
        <v>128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3" x14ac:dyDescent="0.2">
      <c r="A438" s="154"/>
      <c r="B438" s="155"/>
      <c r="C438" s="187" t="s">
        <v>135</v>
      </c>
      <c r="D438" s="158"/>
      <c r="E438" s="159">
        <v>6</v>
      </c>
      <c r="F438" s="157"/>
      <c r="G438" s="157"/>
      <c r="H438" s="157"/>
      <c r="I438" s="157"/>
      <c r="J438" s="157"/>
      <c r="K438" s="157"/>
      <c r="L438" s="157"/>
      <c r="M438" s="157"/>
      <c r="N438" s="156"/>
      <c r="O438" s="156"/>
      <c r="P438" s="156"/>
      <c r="Q438" s="156"/>
      <c r="R438" s="157"/>
      <c r="S438" s="157"/>
      <c r="T438" s="157"/>
      <c r="U438" s="157"/>
      <c r="V438" s="157"/>
      <c r="W438" s="157"/>
      <c r="X438" s="157"/>
      <c r="Y438" s="157"/>
      <c r="Z438" s="147"/>
      <c r="AA438" s="147"/>
      <c r="AB438" s="147"/>
      <c r="AC438" s="147"/>
      <c r="AD438" s="147"/>
      <c r="AE438" s="147"/>
      <c r="AF438" s="147"/>
      <c r="AG438" s="147" t="s">
        <v>128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3" x14ac:dyDescent="0.2">
      <c r="A439" s="154"/>
      <c r="B439" s="155"/>
      <c r="C439" s="187" t="s">
        <v>136</v>
      </c>
      <c r="D439" s="158"/>
      <c r="E439" s="159">
        <v>1</v>
      </c>
      <c r="F439" s="157"/>
      <c r="G439" s="157"/>
      <c r="H439" s="157"/>
      <c r="I439" s="157"/>
      <c r="J439" s="157"/>
      <c r="K439" s="157"/>
      <c r="L439" s="157"/>
      <c r="M439" s="157"/>
      <c r="N439" s="156"/>
      <c r="O439" s="156"/>
      <c r="P439" s="156"/>
      <c r="Q439" s="156"/>
      <c r="R439" s="157"/>
      <c r="S439" s="157"/>
      <c r="T439" s="157"/>
      <c r="U439" s="157"/>
      <c r="V439" s="157"/>
      <c r="W439" s="157"/>
      <c r="X439" s="157"/>
      <c r="Y439" s="157"/>
      <c r="Z439" s="147"/>
      <c r="AA439" s="147"/>
      <c r="AB439" s="147"/>
      <c r="AC439" s="147"/>
      <c r="AD439" s="147"/>
      <c r="AE439" s="147"/>
      <c r="AF439" s="147"/>
      <c r="AG439" s="147" t="s">
        <v>128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3" x14ac:dyDescent="0.2">
      <c r="A440" s="154"/>
      <c r="B440" s="155"/>
      <c r="C440" s="187" t="s">
        <v>127</v>
      </c>
      <c r="D440" s="158"/>
      <c r="E440" s="159"/>
      <c r="F440" s="157"/>
      <c r="G440" s="157"/>
      <c r="H440" s="157"/>
      <c r="I440" s="157"/>
      <c r="J440" s="157"/>
      <c r="K440" s="157"/>
      <c r="L440" s="157"/>
      <c r="M440" s="157"/>
      <c r="N440" s="156"/>
      <c r="O440" s="156"/>
      <c r="P440" s="156"/>
      <c r="Q440" s="156"/>
      <c r="R440" s="157"/>
      <c r="S440" s="157"/>
      <c r="T440" s="157"/>
      <c r="U440" s="157"/>
      <c r="V440" s="157"/>
      <c r="W440" s="157"/>
      <c r="X440" s="157"/>
      <c r="Y440" s="157"/>
      <c r="Z440" s="147"/>
      <c r="AA440" s="147"/>
      <c r="AB440" s="147"/>
      <c r="AC440" s="147"/>
      <c r="AD440" s="147"/>
      <c r="AE440" s="147"/>
      <c r="AF440" s="147"/>
      <c r="AG440" s="147" t="s">
        <v>128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3" x14ac:dyDescent="0.2">
      <c r="A441" s="154"/>
      <c r="B441" s="155"/>
      <c r="C441" s="187" t="s">
        <v>137</v>
      </c>
      <c r="D441" s="158"/>
      <c r="E441" s="159">
        <v>4</v>
      </c>
      <c r="F441" s="157"/>
      <c r="G441" s="157"/>
      <c r="H441" s="157"/>
      <c r="I441" s="157"/>
      <c r="J441" s="157"/>
      <c r="K441" s="157"/>
      <c r="L441" s="157"/>
      <c r="M441" s="157"/>
      <c r="N441" s="156"/>
      <c r="O441" s="156"/>
      <c r="P441" s="156"/>
      <c r="Q441" s="156"/>
      <c r="R441" s="157"/>
      <c r="S441" s="157"/>
      <c r="T441" s="157"/>
      <c r="U441" s="157"/>
      <c r="V441" s="157"/>
      <c r="W441" s="157"/>
      <c r="X441" s="157"/>
      <c r="Y441" s="157"/>
      <c r="Z441" s="147"/>
      <c r="AA441" s="147"/>
      <c r="AB441" s="147"/>
      <c r="AC441" s="147"/>
      <c r="AD441" s="147"/>
      <c r="AE441" s="147"/>
      <c r="AF441" s="147"/>
      <c r="AG441" s="147" t="s">
        <v>128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">
      <c r="A442" s="170">
        <v>27</v>
      </c>
      <c r="B442" s="171" t="s">
        <v>313</v>
      </c>
      <c r="C442" s="186" t="s">
        <v>314</v>
      </c>
      <c r="D442" s="172" t="s">
        <v>122</v>
      </c>
      <c r="E442" s="173">
        <v>16</v>
      </c>
      <c r="F442" s="174"/>
      <c r="G442" s="175">
        <f>ROUND(E442*F442,2)</f>
        <v>0</v>
      </c>
      <c r="H442" s="174"/>
      <c r="I442" s="175">
        <f>ROUND(E442*H442,2)</f>
        <v>0</v>
      </c>
      <c r="J442" s="174"/>
      <c r="K442" s="175">
        <f>ROUND(E442*J442,2)</f>
        <v>0</v>
      </c>
      <c r="L442" s="175">
        <v>15</v>
      </c>
      <c r="M442" s="175">
        <f>G442*(1+L442/100)</f>
        <v>0</v>
      </c>
      <c r="N442" s="173">
        <v>0</v>
      </c>
      <c r="O442" s="173">
        <f>ROUND(E442*N442,2)</f>
        <v>0</v>
      </c>
      <c r="P442" s="173">
        <v>5.0000000000000001E-3</v>
      </c>
      <c r="Q442" s="173">
        <f>ROUND(E442*P442,2)</f>
        <v>0.08</v>
      </c>
      <c r="R442" s="175"/>
      <c r="S442" s="175" t="s">
        <v>123</v>
      </c>
      <c r="T442" s="176" t="s">
        <v>123</v>
      </c>
      <c r="U442" s="157">
        <v>0.36299999999999999</v>
      </c>
      <c r="V442" s="157">
        <f>ROUND(E442*U442,2)</f>
        <v>5.81</v>
      </c>
      <c r="W442" s="157"/>
      <c r="X442" s="157" t="s">
        <v>124</v>
      </c>
      <c r="Y442" s="157" t="s">
        <v>125</v>
      </c>
      <c r="Z442" s="147"/>
      <c r="AA442" s="147"/>
      <c r="AB442" s="147"/>
      <c r="AC442" s="147"/>
      <c r="AD442" s="147"/>
      <c r="AE442" s="147"/>
      <c r="AF442" s="147"/>
      <c r="AG442" s="147" t="s">
        <v>126</v>
      </c>
      <c r="AH442" s="147"/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2" x14ac:dyDescent="0.2">
      <c r="A443" s="154"/>
      <c r="B443" s="155"/>
      <c r="C443" s="187" t="s">
        <v>209</v>
      </c>
      <c r="D443" s="158"/>
      <c r="E443" s="159"/>
      <c r="F443" s="157"/>
      <c r="G443" s="157"/>
      <c r="H443" s="157"/>
      <c r="I443" s="157"/>
      <c r="J443" s="157"/>
      <c r="K443" s="157"/>
      <c r="L443" s="157"/>
      <c r="M443" s="157"/>
      <c r="N443" s="156"/>
      <c r="O443" s="156"/>
      <c r="P443" s="156"/>
      <c r="Q443" s="156"/>
      <c r="R443" s="157"/>
      <c r="S443" s="157"/>
      <c r="T443" s="157"/>
      <c r="U443" s="157"/>
      <c r="V443" s="157"/>
      <c r="W443" s="157"/>
      <c r="X443" s="157"/>
      <c r="Y443" s="157"/>
      <c r="Z443" s="147"/>
      <c r="AA443" s="147"/>
      <c r="AB443" s="147"/>
      <c r="AC443" s="147"/>
      <c r="AD443" s="147"/>
      <c r="AE443" s="147"/>
      <c r="AF443" s="147"/>
      <c r="AG443" s="147" t="s">
        <v>128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3" x14ac:dyDescent="0.2">
      <c r="A444" s="154"/>
      <c r="B444" s="155"/>
      <c r="C444" s="187" t="s">
        <v>315</v>
      </c>
      <c r="D444" s="158"/>
      <c r="E444" s="159">
        <v>2</v>
      </c>
      <c r="F444" s="157"/>
      <c r="G444" s="157"/>
      <c r="H444" s="157"/>
      <c r="I444" s="157"/>
      <c r="J444" s="157"/>
      <c r="K444" s="157"/>
      <c r="L444" s="157"/>
      <c r="M444" s="157"/>
      <c r="N444" s="156"/>
      <c r="O444" s="156"/>
      <c r="P444" s="156"/>
      <c r="Q444" s="156"/>
      <c r="R444" s="157"/>
      <c r="S444" s="157"/>
      <c r="T444" s="157"/>
      <c r="U444" s="157"/>
      <c r="V444" s="157"/>
      <c r="W444" s="157"/>
      <c r="X444" s="157"/>
      <c r="Y444" s="157"/>
      <c r="Z444" s="147"/>
      <c r="AA444" s="147"/>
      <c r="AB444" s="147"/>
      <c r="AC444" s="147"/>
      <c r="AD444" s="147"/>
      <c r="AE444" s="147"/>
      <c r="AF444" s="147"/>
      <c r="AG444" s="147" t="s">
        <v>128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3" x14ac:dyDescent="0.2">
      <c r="A445" s="154"/>
      <c r="B445" s="155"/>
      <c r="C445" s="187" t="s">
        <v>211</v>
      </c>
      <c r="D445" s="158"/>
      <c r="E445" s="159"/>
      <c r="F445" s="157"/>
      <c r="G445" s="157"/>
      <c r="H445" s="157"/>
      <c r="I445" s="157"/>
      <c r="J445" s="157"/>
      <c r="K445" s="157"/>
      <c r="L445" s="157"/>
      <c r="M445" s="157"/>
      <c r="N445" s="156"/>
      <c r="O445" s="156"/>
      <c r="P445" s="156"/>
      <c r="Q445" s="156"/>
      <c r="R445" s="157"/>
      <c r="S445" s="157"/>
      <c r="T445" s="157"/>
      <c r="U445" s="157"/>
      <c r="V445" s="157"/>
      <c r="W445" s="157"/>
      <c r="X445" s="157"/>
      <c r="Y445" s="157"/>
      <c r="Z445" s="147"/>
      <c r="AA445" s="147"/>
      <c r="AB445" s="147"/>
      <c r="AC445" s="147"/>
      <c r="AD445" s="147"/>
      <c r="AE445" s="147"/>
      <c r="AF445" s="147"/>
      <c r="AG445" s="147" t="s">
        <v>128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3" x14ac:dyDescent="0.2">
      <c r="A446" s="154"/>
      <c r="B446" s="155"/>
      <c r="C446" s="187" t="s">
        <v>315</v>
      </c>
      <c r="D446" s="158"/>
      <c r="E446" s="159">
        <v>2</v>
      </c>
      <c r="F446" s="157"/>
      <c r="G446" s="157"/>
      <c r="H446" s="157"/>
      <c r="I446" s="157"/>
      <c r="J446" s="157"/>
      <c r="K446" s="157"/>
      <c r="L446" s="157"/>
      <c r="M446" s="157"/>
      <c r="N446" s="156"/>
      <c r="O446" s="156"/>
      <c r="P446" s="156"/>
      <c r="Q446" s="156"/>
      <c r="R446" s="157"/>
      <c r="S446" s="157"/>
      <c r="T446" s="157"/>
      <c r="U446" s="157"/>
      <c r="V446" s="157"/>
      <c r="W446" s="157"/>
      <c r="X446" s="157"/>
      <c r="Y446" s="157"/>
      <c r="Z446" s="147"/>
      <c r="AA446" s="147"/>
      <c r="AB446" s="147"/>
      <c r="AC446" s="147"/>
      <c r="AD446" s="147"/>
      <c r="AE446" s="147"/>
      <c r="AF446" s="147"/>
      <c r="AG446" s="147" t="s">
        <v>128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3" x14ac:dyDescent="0.2">
      <c r="A447" s="154"/>
      <c r="B447" s="155"/>
      <c r="C447" s="188" t="s">
        <v>152</v>
      </c>
      <c r="D447" s="160"/>
      <c r="E447" s="161">
        <v>4</v>
      </c>
      <c r="F447" s="157"/>
      <c r="G447" s="157"/>
      <c r="H447" s="157"/>
      <c r="I447" s="157"/>
      <c r="J447" s="157"/>
      <c r="K447" s="157"/>
      <c r="L447" s="157"/>
      <c r="M447" s="157"/>
      <c r="N447" s="156"/>
      <c r="O447" s="156"/>
      <c r="P447" s="156"/>
      <c r="Q447" s="156"/>
      <c r="R447" s="157"/>
      <c r="S447" s="157"/>
      <c r="T447" s="157"/>
      <c r="U447" s="157"/>
      <c r="V447" s="157"/>
      <c r="W447" s="157"/>
      <c r="X447" s="157"/>
      <c r="Y447" s="157"/>
      <c r="Z447" s="147"/>
      <c r="AA447" s="147"/>
      <c r="AB447" s="147"/>
      <c r="AC447" s="147"/>
      <c r="AD447" s="147"/>
      <c r="AE447" s="147"/>
      <c r="AF447" s="147"/>
      <c r="AG447" s="147" t="s">
        <v>128</v>
      </c>
      <c r="AH447" s="147">
        <v>1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3" x14ac:dyDescent="0.2">
      <c r="A448" s="154"/>
      <c r="B448" s="155"/>
      <c r="C448" s="187" t="s">
        <v>212</v>
      </c>
      <c r="D448" s="158"/>
      <c r="E448" s="159"/>
      <c r="F448" s="157"/>
      <c r="G448" s="157"/>
      <c r="H448" s="157"/>
      <c r="I448" s="157"/>
      <c r="J448" s="157"/>
      <c r="K448" s="157"/>
      <c r="L448" s="157"/>
      <c r="M448" s="157"/>
      <c r="N448" s="156"/>
      <c r="O448" s="156"/>
      <c r="P448" s="156"/>
      <c r="Q448" s="156"/>
      <c r="R448" s="157"/>
      <c r="S448" s="157"/>
      <c r="T448" s="157"/>
      <c r="U448" s="157"/>
      <c r="V448" s="157"/>
      <c r="W448" s="157"/>
      <c r="X448" s="157"/>
      <c r="Y448" s="157"/>
      <c r="Z448" s="147"/>
      <c r="AA448" s="147"/>
      <c r="AB448" s="147"/>
      <c r="AC448" s="147"/>
      <c r="AD448" s="147"/>
      <c r="AE448" s="147"/>
      <c r="AF448" s="147"/>
      <c r="AG448" s="147" t="s">
        <v>128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3" x14ac:dyDescent="0.2">
      <c r="A449" s="154"/>
      <c r="B449" s="155"/>
      <c r="C449" s="187" t="s">
        <v>316</v>
      </c>
      <c r="D449" s="158"/>
      <c r="E449" s="159">
        <v>12</v>
      </c>
      <c r="F449" s="157"/>
      <c r="G449" s="157"/>
      <c r="H449" s="157"/>
      <c r="I449" s="157"/>
      <c r="J449" s="157"/>
      <c r="K449" s="157"/>
      <c r="L449" s="157"/>
      <c r="M449" s="157"/>
      <c r="N449" s="156"/>
      <c r="O449" s="156"/>
      <c r="P449" s="156"/>
      <c r="Q449" s="156"/>
      <c r="R449" s="157"/>
      <c r="S449" s="157"/>
      <c r="T449" s="157"/>
      <c r="U449" s="157"/>
      <c r="V449" s="157"/>
      <c r="W449" s="157"/>
      <c r="X449" s="157"/>
      <c r="Y449" s="157"/>
      <c r="Z449" s="147"/>
      <c r="AA449" s="147"/>
      <c r="AB449" s="147"/>
      <c r="AC449" s="147"/>
      <c r="AD449" s="147"/>
      <c r="AE449" s="147"/>
      <c r="AF449" s="147"/>
      <c r="AG449" s="147" t="s">
        <v>128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">
      <c r="A450" s="170">
        <v>28</v>
      </c>
      <c r="B450" s="171" t="s">
        <v>317</v>
      </c>
      <c r="C450" s="186" t="s">
        <v>318</v>
      </c>
      <c r="D450" s="172" t="s">
        <v>122</v>
      </c>
      <c r="E450" s="173">
        <v>2</v>
      </c>
      <c r="F450" s="174"/>
      <c r="G450" s="175">
        <f>ROUND(E450*F450,2)</f>
        <v>0</v>
      </c>
      <c r="H450" s="174"/>
      <c r="I450" s="175">
        <f>ROUND(E450*H450,2)</f>
        <v>0</v>
      </c>
      <c r="J450" s="174"/>
      <c r="K450" s="175">
        <f>ROUND(E450*J450,2)</f>
        <v>0</v>
      </c>
      <c r="L450" s="175">
        <v>15</v>
      </c>
      <c r="M450" s="175">
        <f>G450*(1+L450/100)</f>
        <v>0</v>
      </c>
      <c r="N450" s="173">
        <v>0</v>
      </c>
      <c r="O450" s="173">
        <f>ROUND(E450*N450,2)</f>
        <v>0</v>
      </c>
      <c r="P450" s="173">
        <v>6.0000000000000001E-3</v>
      </c>
      <c r="Q450" s="173">
        <f>ROUND(E450*P450,2)</f>
        <v>0.01</v>
      </c>
      <c r="R450" s="175"/>
      <c r="S450" s="175" t="s">
        <v>123</v>
      </c>
      <c r="T450" s="176" t="s">
        <v>123</v>
      </c>
      <c r="U450" s="157">
        <v>0.40899999999999997</v>
      </c>
      <c r="V450" s="157">
        <f>ROUND(E450*U450,2)</f>
        <v>0.82</v>
      </c>
      <c r="W450" s="157"/>
      <c r="X450" s="157" t="s">
        <v>124</v>
      </c>
      <c r="Y450" s="157" t="s">
        <v>125</v>
      </c>
      <c r="Z450" s="147"/>
      <c r="AA450" s="147"/>
      <c r="AB450" s="147"/>
      <c r="AC450" s="147"/>
      <c r="AD450" s="147"/>
      <c r="AE450" s="147"/>
      <c r="AF450" s="147"/>
      <c r="AG450" s="147" t="s">
        <v>126</v>
      </c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2" x14ac:dyDescent="0.2">
      <c r="A451" s="154"/>
      <c r="B451" s="155"/>
      <c r="C451" s="187" t="s">
        <v>214</v>
      </c>
      <c r="D451" s="158"/>
      <c r="E451" s="159"/>
      <c r="F451" s="157"/>
      <c r="G451" s="157"/>
      <c r="H451" s="157"/>
      <c r="I451" s="157"/>
      <c r="J451" s="157"/>
      <c r="K451" s="157"/>
      <c r="L451" s="157"/>
      <c r="M451" s="157"/>
      <c r="N451" s="156"/>
      <c r="O451" s="156"/>
      <c r="P451" s="156"/>
      <c r="Q451" s="156"/>
      <c r="R451" s="157"/>
      <c r="S451" s="157"/>
      <c r="T451" s="157"/>
      <c r="U451" s="157"/>
      <c r="V451" s="157"/>
      <c r="W451" s="157"/>
      <c r="X451" s="157"/>
      <c r="Y451" s="157"/>
      <c r="Z451" s="147"/>
      <c r="AA451" s="147"/>
      <c r="AB451" s="147"/>
      <c r="AC451" s="147"/>
      <c r="AD451" s="147"/>
      <c r="AE451" s="147"/>
      <c r="AF451" s="147"/>
      <c r="AG451" s="147" t="s">
        <v>128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3" x14ac:dyDescent="0.2">
      <c r="A452" s="154"/>
      <c r="B452" s="155"/>
      <c r="C452" s="187" t="s">
        <v>315</v>
      </c>
      <c r="D452" s="158"/>
      <c r="E452" s="159">
        <v>2</v>
      </c>
      <c r="F452" s="157"/>
      <c r="G452" s="157"/>
      <c r="H452" s="157"/>
      <c r="I452" s="157"/>
      <c r="J452" s="157"/>
      <c r="K452" s="157"/>
      <c r="L452" s="157"/>
      <c r="M452" s="157"/>
      <c r="N452" s="156"/>
      <c r="O452" s="156"/>
      <c r="P452" s="156"/>
      <c r="Q452" s="156"/>
      <c r="R452" s="157"/>
      <c r="S452" s="157"/>
      <c r="T452" s="157"/>
      <c r="U452" s="157"/>
      <c r="V452" s="157"/>
      <c r="W452" s="157"/>
      <c r="X452" s="157"/>
      <c r="Y452" s="157"/>
      <c r="Z452" s="147"/>
      <c r="AA452" s="147"/>
      <c r="AB452" s="147"/>
      <c r="AC452" s="147"/>
      <c r="AD452" s="147"/>
      <c r="AE452" s="147"/>
      <c r="AF452" s="147"/>
      <c r="AG452" s="147" t="s">
        <v>128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">
      <c r="A453" s="170">
        <v>29</v>
      </c>
      <c r="B453" s="171" t="s">
        <v>319</v>
      </c>
      <c r="C453" s="186" t="s">
        <v>320</v>
      </c>
      <c r="D453" s="172" t="s">
        <v>122</v>
      </c>
      <c r="E453" s="173">
        <v>2</v>
      </c>
      <c r="F453" s="174"/>
      <c r="G453" s="175">
        <f>ROUND(E453*F453,2)</f>
        <v>0</v>
      </c>
      <c r="H453" s="174"/>
      <c r="I453" s="175">
        <f>ROUND(E453*H453,2)</f>
        <v>0</v>
      </c>
      <c r="J453" s="174"/>
      <c r="K453" s="175">
        <f>ROUND(E453*J453,2)</f>
        <v>0</v>
      </c>
      <c r="L453" s="175">
        <v>15</v>
      </c>
      <c r="M453" s="175">
        <f>G453*(1+L453/100)</f>
        <v>0</v>
      </c>
      <c r="N453" s="173">
        <v>0</v>
      </c>
      <c r="O453" s="173">
        <f>ROUND(E453*N453,2)</f>
        <v>0</v>
      </c>
      <c r="P453" s="173">
        <v>8.0000000000000002E-3</v>
      </c>
      <c r="Q453" s="173">
        <f>ROUND(E453*P453,2)</f>
        <v>0.02</v>
      </c>
      <c r="R453" s="175"/>
      <c r="S453" s="175" t="s">
        <v>123</v>
      </c>
      <c r="T453" s="176" t="s">
        <v>123</v>
      </c>
      <c r="U453" s="157">
        <v>0.51200000000000001</v>
      </c>
      <c r="V453" s="157">
        <f>ROUND(E453*U453,2)</f>
        <v>1.02</v>
      </c>
      <c r="W453" s="157"/>
      <c r="X453" s="157" t="s">
        <v>124</v>
      </c>
      <c r="Y453" s="157" t="s">
        <v>125</v>
      </c>
      <c r="Z453" s="147"/>
      <c r="AA453" s="147"/>
      <c r="AB453" s="147"/>
      <c r="AC453" s="147"/>
      <c r="AD453" s="147"/>
      <c r="AE453" s="147"/>
      <c r="AF453" s="147"/>
      <c r="AG453" s="147" t="s">
        <v>126</v>
      </c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2" x14ac:dyDescent="0.2">
      <c r="A454" s="154"/>
      <c r="B454" s="155"/>
      <c r="C454" s="187" t="s">
        <v>216</v>
      </c>
      <c r="D454" s="158"/>
      <c r="E454" s="159"/>
      <c r="F454" s="157"/>
      <c r="G454" s="157"/>
      <c r="H454" s="157"/>
      <c r="I454" s="157"/>
      <c r="J454" s="157"/>
      <c r="K454" s="157"/>
      <c r="L454" s="157"/>
      <c r="M454" s="157"/>
      <c r="N454" s="156"/>
      <c r="O454" s="156"/>
      <c r="P454" s="156"/>
      <c r="Q454" s="156"/>
      <c r="R454" s="157"/>
      <c r="S454" s="157"/>
      <c r="T454" s="157"/>
      <c r="U454" s="157"/>
      <c r="V454" s="157"/>
      <c r="W454" s="157"/>
      <c r="X454" s="157"/>
      <c r="Y454" s="157"/>
      <c r="Z454" s="147"/>
      <c r="AA454" s="147"/>
      <c r="AB454" s="147"/>
      <c r="AC454" s="147"/>
      <c r="AD454" s="147"/>
      <c r="AE454" s="147"/>
      <c r="AF454" s="147"/>
      <c r="AG454" s="147" t="s">
        <v>128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3" x14ac:dyDescent="0.2">
      <c r="A455" s="154"/>
      <c r="B455" s="155"/>
      <c r="C455" s="187" t="s">
        <v>315</v>
      </c>
      <c r="D455" s="158"/>
      <c r="E455" s="159">
        <v>2</v>
      </c>
      <c r="F455" s="157"/>
      <c r="G455" s="157"/>
      <c r="H455" s="157"/>
      <c r="I455" s="157"/>
      <c r="J455" s="157"/>
      <c r="K455" s="157"/>
      <c r="L455" s="157"/>
      <c r="M455" s="157"/>
      <c r="N455" s="156"/>
      <c r="O455" s="156"/>
      <c r="P455" s="156"/>
      <c r="Q455" s="156"/>
      <c r="R455" s="157"/>
      <c r="S455" s="157"/>
      <c r="T455" s="157"/>
      <c r="U455" s="157"/>
      <c r="V455" s="157"/>
      <c r="W455" s="157"/>
      <c r="X455" s="157"/>
      <c r="Y455" s="157"/>
      <c r="Z455" s="147"/>
      <c r="AA455" s="147"/>
      <c r="AB455" s="147"/>
      <c r="AC455" s="147"/>
      <c r="AD455" s="147"/>
      <c r="AE455" s="147"/>
      <c r="AF455" s="147"/>
      <c r="AG455" s="147" t="s">
        <v>128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2">
      <c r="A456" s="170">
        <v>30</v>
      </c>
      <c r="B456" s="171" t="s">
        <v>321</v>
      </c>
      <c r="C456" s="186" t="s">
        <v>322</v>
      </c>
      <c r="D456" s="172" t="s">
        <v>122</v>
      </c>
      <c r="E456" s="173">
        <v>20</v>
      </c>
      <c r="F456" s="174"/>
      <c r="G456" s="175">
        <f>ROUND(E456*F456,2)</f>
        <v>0</v>
      </c>
      <c r="H456" s="174"/>
      <c r="I456" s="175">
        <f>ROUND(E456*H456,2)</f>
        <v>0</v>
      </c>
      <c r="J456" s="174"/>
      <c r="K456" s="175">
        <f>ROUND(E456*J456,2)</f>
        <v>0</v>
      </c>
      <c r="L456" s="175">
        <v>15</v>
      </c>
      <c r="M456" s="175">
        <f>G456*(1+L456/100)</f>
        <v>0</v>
      </c>
      <c r="N456" s="173">
        <v>0</v>
      </c>
      <c r="O456" s="173">
        <f>ROUND(E456*N456,2)</f>
        <v>0</v>
      </c>
      <c r="P456" s="173">
        <v>0.06</v>
      </c>
      <c r="Q456" s="173">
        <f>ROUND(E456*P456,2)</f>
        <v>1.2</v>
      </c>
      <c r="R456" s="175"/>
      <c r="S456" s="175" t="s">
        <v>123</v>
      </c>
      <c r="T456" s="176" t="s">
        <v>123</v>
      </c>
      <c r="U456" s="157">
        <v>0.74199999999999999</v>
      </c>
      <c r="V456" s="157">
        <f>ROUND(E456*U456,2)</f>
        <v>14.84</v>
      </c>
      <c r="W456" s="157"/>
      <c r="X456" s="157" t="s">
        <v>124</v>
      </c>
      <c r="Y456" s="157" t="s">
        <v>125</v>
      </c>
      <c r="Z456" s="147"/>
      <c r="AA456" s="147"/>
      <c r="AB456" s="147"/>
      <c r="AC456" s="147"/>
      <c r="AD456" s="147"/>
      <c r="AE456" s="147"/>
      <c r="AF456" s="147"/>
      <c r="AG456" s="147" t="s">
        <v>126</v>
      </c>
      <c r="AH456" s="147"/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2" x14ac:dyDescent="0.2">
      <c r="A457" s="154"/>
      <c r="B457" s="155"/>
      <c r="C457" s="187" t="s">
        <v>209</v>
      </c>
      <c r="D457" s="158"/>
      <c r="E457" s="159"/>
      <c r="F457" s="157"/>
      <c r="G457" s="157"/>
      <c r="H457" s="157"/>
      <c r="I457" s="157"/>
      <c r="J457" s="157"/>
      <c r="K457" s="157"/>
      <c r="L457" s="157"/>
      <c r="M457" s="157"/>
      <c r="N457" s="156"/>
      <c r="O457" s="156"/>
      <c r="P457" s="156"/>
      <c r="Q457" s="156"/>
      <c r="R457" s="157"/>
      <c r="S457" s="157"/>
      <c r="T457" s="157"/>
      <c r="U457" s="157"/>
      <c r="V457" s="157"/>
      <c r="W457" s="157"/>
      <c r="X457" s="157"/>
      <c r="Y457" s="157"/>
      <c r="Z457" s="147"/>
      <c r="AA457" s="147"/>
      <c r="AB457" s="147"/>
      <c r="AC457" s="147"/>
      <c r="AD457" s="147"/>
      <c r="AE457" s="147"/>
      <c r="AF457" s="147"/>
      <c r="AG457" s="147" t="s">
        <v>128</v>
      </c>
      <c r="AH457" s="147">
        <v>0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3" x14ac:dyDescent="0.2">
      <c r="A458" s="154"/>
      <c r="B458" s="155"/>
      <c r="C458" s="187" t="s">
        <v>323</v>
      </c>
      <c r="D458" s="158"/>
      <c r="E458" s="159">
        <v>10</v>
      </c>
      <c r="F458" s="157"/>
      <c r="G458" s="157"/>
      <c r="H458" s="157"/>
      <c r="I458" s="157"/>
      <c r="J458" s="157"/>
      <c r="K458" s="157"/>
      <c r="L458" s="157"/>
      <c r="M458" s="157"/>
      <c r="N458" s="156"/>
      <c r="O458" s="156"/>
      <c r="P458" s="156"/>
      <c r="Q458" s="156"/>
      <c r="R458" s="157"/>
      <c r="S458" s="157"/>
      <c r="T458" s="157"/>
      <c r="U458" s="157"/>
      <c r="V458" s="157"/>
      <c r="W458" s="157"/>
      <c r="X458" s="157"/>
      <c r="Y458" s="157"/>
      <c r="Z458" s="147"/>
      <c r="AA458" s="147"/>
      <c r="AB458" s="147"/>
      <c r="AC458" s="147"/>
      <c r="AD458" s="147"/>
      <c r="AE458" s="147"/>
      <c r="AF458" s="147"/>
      <c r="AG458" s="147" t="s">
        <v>128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3" x14ac:dyDescent="0.2">
      <c r="A459" s="154"/>
      <c r="B459" s="155"/>
      <c r="C459" s="187" t="s">
        <v>211</v>
      </c>
      <c r="D459" s="158"/>
      <c r="E459" s="159"/>
      <c r="F459" s="157"/>
      <c r="G459" s="157"/>
      <c r="H459" s="157"/>
      <c r="I459" s="157"/>
      <c r="J459" s="157"/>
      <c r="K459" s="157"/>
      <c r="L459" s="157"/>
      <c r="M459" s="157"/>
      <c r="N459" s="156"/>
      <c r="O459" s="156"/>
      <c r="P459" s="156"/>
      <c r="Q459" s="156"/>
      <c r="R459" s="157"/>
      <c r="S459" s="157"/>
      <c r="T459" s="157"/>
      <c r="U459" s="157"/>
      <c r="V459" s="157"/>
      <c r="W459" s="157"/>
      <c r="X459" s="157"/>
      <c r="Y459" s="157"/>
      <c r="Z459" s="147"/>
      <c r="AA459" s="147"/>
      <c r="AB459" s="147"/>
      <c r="AC459" s="147"/>
      <c r="AD459" s="147"/>
      <c r="AE459" s="147"/>
      <c r="AF459" s="147"/>
      <c r="AG459" s="147" t="s">
        <v>128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3" x14ac:dyDescent="0.2">
      <c r="A460" s="154"/>
      <c r="B460" s="155"/>
      <c r="C460" s="187" t="s">
        <v>323</v>
      </c>
      <c r="D460" s="158"/>
      <c r="E460" s="159">
        <v>10</v>
      </c>
      <c r="F460" s="157"/>
      <c r="G460" s="157"/>
      <c r="H460" s="157"/>
      <c r="I460" s="157"/>
      <c r="J460" s="157"/>
      <c r="K460" s="157"/>
      <c r="L460" s="157"/>
      <c r="M460" s="157"/>
      <c r="N460" s="156"/>
      <c r="O460" s="156"/>
      <c r="P460" s="156"/>
      <c r="Q460" s="156"/>
      <c r="R460" s="157"/>
      <c r="S460" s="157"/>
      <c r="T460" s="157"/>
      <c r="U460" s="157"/>
      <c r="V460" s="157"/>
      <c r="W460" s="157"/>
      <c r="X460" s="157"/>
      <c r="Y460" s="157"/>
      <c r="Z460" s="147"/>
      <c r="AA460" s="147"/>
      <c r="AB460" s="147"/>
      <c r="AC460" s="147"/>
      <c r="AD460" s="147"/>
      <c r="AE460" s="147"/>
      <c r="AF460" s="147"/>
      <c r="AG460" s="147" t="s">
        <v>128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">
      <c r="A461" s="170">
        <v>31</v>
      </c>
      <c r="B461" s="171" t="s">
        <v>324</v>
      </c>
      <c r="C461" s="186" t="s">
        <v>325</v>
      </c>
      <c r="D461" s="172" t="s">
        <v>122</v>
      </c>
      <c r="E461" s="173">
        <v>8</v>
      </c>
      <c r="F461" s="174"/>
      <c r="G461" s="175">
        <f>ROUND(E461*F461,2)</f>
        <v>0</v>
      </c>
      <c r="H461" s="174"/>
      <c r="I461" s="175">
        <f>ROUND(E461*H461,2)</f>
        <v>0</v>
      </c>
      <c r="J461" s="174"/>
      <c r="K461" s="175">
        <f>ROUND(E461*J461,2)</f>
        <v>0</v>
      </c>
      <c r="L461" s="175">
        <v>15</v>
      </c>
      <c r="M461" s="175">
        <f>G461*(1+L461/100)</f>
        <v>0</v>
      </c>
      <c r="N461" s="173">
        <v>0</v>
      </c>
      <c r="O461" s="173">
        <f>ROUND(E461*N461,2)</f>
        <v>0</v>
      </c>
      <c r="P461" s="173">
        <v>7.1999999999999995E-2</v>
      </c>
      <c r="Q461" s="173">
        <f>ROUND(E461*P461,2)</f>
        <v>0.57999999999999996</v>
      </c>
      <c r="R461" s="175"/>
      <c r="S461" s="175" t="s">
        <v>123</v>
      </c>
      <c r="T461" s="176" t="s">
        <v>123</v>
      </c>
      <c r="U461" s="157">
        <v>0.92800000000000005</v>
      </c>
      <c r="V461" s="157">
        <f>ROUND(E461*U461,2)</f>
        <v>7.42</v>
      </c>
      <c r="W461" s="157"/>
      <c r="X461" s="157" t="s">
        <v>124</v>
      </c>
      <c r="Y461" s="157" t="s">
        <v>125</v>
      </c>
      <c r="Z461" s="147"/>
      <c r="AA461" s="147"/>
      <c r="AB461" s="147"/>
      <c r="AC461" s="147"/>
      <c r="AD461" s="147"/>
      <c r="AE461" s="147"/>
      <c r="AF461" s="147"/>
      <c r="AG461" s="147" t="s">
        <v>126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2" x14ac:dyDescent="0.2">
      <c r="A462" s="154"/>
      <c r="B462" s="155"/>
      <c r="C462" s="187" t="s">
        <v>214</v>
      </c>
      <c r="D462" s="158"/>
      <c r="E462" s="159"/>
      <c r="F462" s="157"/>
      <c r="G462" s="157"/>
      <c r="H462" s="157"/>
      <c r="I462" s="157"/>
      <c r="J462" s="157"/>
      <c r="K462" s="157"/>
      <c r="L462" s="157"/>
      <c r="M462" s="157"/>
      <c r="N462" s="156"/>
      <c r="O462" s="156"/>
      <c r="P462" s="156"/>
      <c r="Q462" s="156"/>
      <c r="R462" s="157"/>
      <c r="S462" s="157"/>
      <c r="T462" s="157"/>
      <c r="U462" s="157"/>
      <c r="V462" s="157"/>
      <c r="W462" s="157"/>
      <c r="X462" s="157"/>
      <c r="Y462" s="157"/>
      <c r="Z462" s="147"/>
      <c r="AA462" s="147"/>
      <c r="AB462" s="147"/>
      <c r="AC462" s="147"/>
      <c r="AD462" s="147"/>
      <c r="AE462" s="147"/>
      <c r="AF462" s="147"/>
      <c r="AG462" s="147" t="s">
        <v>128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3" x14ac:dyDescent="0.2">
      <c r="A463" s="154"/>
      <c r="B463" s="155"/>
      <c r="C463" s="187" t="s">
        <v>326</v>
      </c>
      <c r="D463" s="158"/>
      <c r="E463" s="159">
        <v>8</v>
      </c>
      <c r="F463" s="157"/>
      <c r="G463" s="157"/>
      <c r="H463" s="157"/>
      <c r="I463" s="157"/>
      <c r="J463" s="157"/>
      <c r="K463" s="157"/>
      <c r="L463" s="157"/>
      <c r="M463" s="157"/>
      <c r="N463" s="156"/>
      <c r="O463" s="156"/>
      <c r="P463" s="156"/>
      <c r="Q463" s="156"/>
      <c r="R463" s="157"/>
      <c r="S463" s="157"/>
      <c r="T463" s="157"/>
      <c r="U463" s="157"/>
      <c r="V463" s="157"/>
      <c r="W463" s="157"/>
      <c r="X463" s="157"/>
      <c r="Y463" s="157"/>
      <c r="Z463" s="147"/>
      <c r="AA463" s="147"/>
      <c r="AB463" s="147"/>
      <c r="AC463" s="147"/>
      <c r="AD463" s="147"/>
      <c r="AE463" s="147"/>
      <c r="AF463" s="147"/>
      <c r="AG463" s="147" t="s">
        <v>128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">
      <c r="A464" s="170">
        <v>32</v>
      </c>
      <c r="B464" s="171" t="s">
        <v>327</v>
      </c>
      <c r="C464" s="186" t="s">
        <v>328</v>
      </c>
      <c r="D464" s="172" t="s">
        <v>122</v>
      </c>
      <c r="E464" s="173">
        <v>12</v>
      </c>
      <c r="F464" s="174"/>
      <c r="G464" s="175">
        <f>ROUND(E464*F464,2)</f>
        <v>0</v>
      </c>
      <c r="H464" s="174"/>
      <c r="I464" s="175">
        <f>ROUND(E464*H464,2)</f>
        <v>0</v>
      </c>
      <c r="J464" s="174"/>
      <c r="K464" s="175">
        <f>ROUND(E464*J464,2)</f>
        <v>0</v>
      </c>
      <c r="L464" s="175">
        <v>15</v>
      </c>
      <c r="M464" s="175">
        <f>G464*(1+L464/100)</f>
        <v>0</v>
      </c>
      <c r="N464" s="173">
        <v>0</v>
      </c>
      <c r="O464" s="173">
        <f>ROUND(E464*N464,2)</f>
        <v>0</v>
      </c>
      <c r="P464" s="173">
        <v>0.09</v>
      </c>
      <c r="Q464" s="173">
        <f>ROUND(E464*P464,2)</f>
        <v>1.08</v>
      </c>
      <c r="R464" s="175"/>
      <c r="S464" s="175" t="s">
        <v>123</v>
      </c>
      <c r="T464" s="176" t="s">
        <v>123</v>
      </c>
      <c r="U464" s="157">
        <v>1.2549999999999999</v>
      </c>
      <c r="V464" s="157">
        <f>ROUND(E464*U464,2)</f>
        <v>15.06</v>
      </c>
      <c r="W464" s="157"/>
      <c r="X464" s="157" t="s">
        <v>124</v>
      </c>
      <c r="Y464" s="157" t="s">
        <v>125</v>
      </c>
      <c r="Z464" s="147"/>
      <c r="AA464" s="147"/>
      <c r="AB464" s="147"/>
      <c r="AC464" s="147"/>
      <c r="AD464" s="147"/>
      <c r="AE464" s="147"/>
      <c r="AF464" s="147"/>
      <c r="AG464" s="147" t="s">
        <v>126</v>
      </c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2" x14ac:dyDescent="0.2">
      <c r="A465" s="154"/>
      <c r="B465" s="155"/>
      <c r="C465" s="187" t="s">
        <v>216</v>
      </c>
      <c r="D465" s="158"/>
      <c r="E465" s="159"/>
      <c r="F465" s="157"/>
      <c r="G465" s="157"/>
      <c r="H465" s="157"/>
      <c r="I465" s="157"/>
      <c r="J465" s="157"/>
      <c r="K465" s="157"/>
      <c r="L465" s="157"/>
      <c r="M465" s="157"/>
      <c r="N465" s="156"/>
      <c r="O465" s="156"/>
      <c r="P465" s="156"/>
      <c r="Q465" s="156"/>
      <c r="R465" s="157"/>
      <c r="S465" s="157"/>
      <c r="T465" s="157"/>
      <c r="U465" s="157"/>
      <c r="V465" s="157"/>
      <c r="W465" s="157"/>
      <c r="X465" s="157"/>
      <c r="Y465" s="157"/>
      <c r="Z465" s="147"/>
      <c r="AA465" s="147"/>
      <c r="AB465" s="147"/>
      <c r="AC465" s="147"/>
      <c r="AD465" s="147"/>
      <c r="AE465" s="147"/>
      <c r="AF465" s="147"/>
      <c r="AG465" s="147" t="s">
        <v>128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3" x14ac:dyDescent="0.2">
      <c r="A466" s="154"/>
      <c r="B466" s="155"/>
      <c r="C466" s="187" t="s">
        <v>329</v>
      </c>
      <c r="D466" s="158"/>
      <c r="E466" s="159">
        <v>12</v>
      </c>
      <c r="F466" s="157"/>
      <c r="G466" s="157"/>
      <c r="H466" s="157"/>
      <c r="I466" s="157"/>
      <c r="J466" s="157"/>
      <c r="K466" s="157"/>
      <c r="L466" s="157"/>
      <c r="M466" s="157"/>
      <c r="N466" s="156"/>
      <c r="O466" s="156"/>
      <c r="P466" s="156"/>
      <c r="Q466" s="156"/>
      <c r="R466" s="157"/>
      <c r="S466" s="157"/>
      <c r="T466" s="157"/>
      <c r="U466" s="157"/>
      <c r="V466" s="157"/>
      <c r="W466" s="157"/>
      <c r="X466" s="157"/>
      <c r="Y466" s="157"/>
      <c r="Z466" s="147"/>
      <c r="AA466" s="147"/>
      <c r="AB466" s="147"/>
      <c r="AC466" s="147"/>
      <c r="AD466" s="147"/>
      <c r="AE466" s="147"/>
      <c r="AF466" s="147"/>
      <c r="AG466" s="147" t="s">
        <v>128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">
      <c r="A467" s="170">
        <v>33</v>
      </c>
      <c r="B467" s="171" t="s">
        <v>330</v>
      </c>
      <c r="C467" s="186" t="s">
        <v>331</v>
      </c>
      <c r="D467" s="172" t="s">
        <v>170</v>
      </c>
      <c r="E467" s="173">
        <v>24.225000000000001</v>
      </c>
      <c r="F467" s="174"/>
      <c r="G467" s="175">
        <f>ROUND(E467*F467,2)</f>
        <v>0</v>
      </c>
      <c r="H467" s="174"/>
      <c r="I467" s="175">
        <f>ROUND(E467*H467,2)</f>
        <v>0</v>
      </c>
      <c r="J467" s="174"/>
      <c r="K467" s="175">
        <f>ROUND(E467*J467,2)</f>
        <v>0</v>
      </c>
      <c r="L467" s="175">
        <v>15</v>
      </c>
      <c r="M467" s="175">
        <f>G467*(1+L467/100)</f>
        <v>0</v>
      </c>
      <c r="N467" s="173">
        <v>0</v>
      </c>
      <c r="O467" s="173">
        <f>ROUND(E467*N467,2)</f>
        <v>0</v>
      </c>
      <c r="P467" s="173">
        <v>6.8000000000000005E-2</v>
      </c>
      <c r="Q467" s="173">
        <f>ROUND(E467*P467,2)</f>
        <v>1.65</v>
      </c>
      <c r="R467" s="175"/>
      <c r="S467" s="175" t="s">
        <v>123</v>
      </c>
      <c r="T467" s="176" t="s">
        <v>123</v>
      </c>
      <c r="U467" s="157">
        <v>0.48</v>
      </c>
      <c r="V467" s="157">
        <f>ROUND(E467*U467,2)</f>
        <v>11.63</v>
      </c>
      <c r="W467" s="157"/>
      <c r="X467" s="157" t="s">
        <v>124</v>
      </c>
      <c r="Y467" s="157" t="s">
        <v>125</v>
      </c>
      <c r="Z467" s="147"/>
      <c r="AA467" s="147"/>
      <c r="AB467" s="147"/>
      <c r="AC467" s="147"/>
      <c r="AD467" s="147"/>
      <c r="AE467" s="147"/>
      <c r="AF467" s="147"/>
      <c r="AG467" s="147" t="s">
        <v>126</v>
      </c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2" x14ac:dyDescent="0.2">
      <c r="A468" s="154"/>
      <c r="B468" s="155"/>
      <c r="C468" s="187" t="s">
        <v>127</v>
      </c>
      <c r="D468" s="158"/>
      <c r="E468" s="159"/>
      <c r="F468" s="157"/>
      <c r="G468" s="157"/>
      <c r="H468" s="157"/>
      <c r="I468" s="157"/>
      <c r="J468" s="157"/>
      <c r="K468" s="157"/>
      <c r="L468" s="157"/>
      <c r="M468" s="157"/>
      <c r="N468" s="156"/>
      <c r="O468" s="156"/>
      <c r="P468" s="156"/>
      <c r="Q468" s="156"/>
      <c r="R468" s="157"/>
      <c r="S468" s="157"/>
      <c r="T468" s="157"/>
      <c r="U468" s="157"/>
      <c r="V468" s="157"/>
      <c r="W468" s="157"/>
      <c r="X468" s="157"/>
      <c r="Y468" s="157"/>
      <c r="Z468" s="147"/>
      <c r="AA468" s="147"/>
      <c r="AB468" s="147"/>
      <c r="AC468" s="147"/>
      <c r="AD468" s="147"/>
      <c r="AE468" s="147"/>
      <c r="AF468" s="147"/>
      <c r="AG468" s="147" t="s">
        <v>128</v>
      </c>
      <c r="AH468" s="147">
        <v>0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3" x14ac:dyDescent="0.2">
      <c r="A469" s="154"/>
      <c r="B469" s="155"/>
      <c r="C469" s="187" t="s">
        <v>332</v>
      </c>
      <c r="D469" s="158"/>
      <c r="E469" s="159">
        <v>1.35</v>
      </c>
      <c r="F469" s="157"/>
      <c r="G469" s="157"/>
      <c r="H469" s="157"/>
      <c r="I469" s="157"/>
      <c r="J469" s="157"/>
      <c r="K469" s="157"/>
      <c r="L469" s="157"/>
      <c r="M469" s="157"/>
      <c r="N469" s="156"/>
      <c r="O469" s="156"/>
      <c r="P469" s="156"/>
      <c r="Q469" s="156"/>
      <c r="R469" s="157"/>
      <c r="S469" s="157"/>
      <c r="T469" s="157"/>
      <c r="U469" s="157"/>
      <c r="V469" s="157"/>
      <c r="W469" s="157"/>
      <c r="X469" s="157"/>
      <c r="Y469" s="157"/>
      <c r="Z469" s="147"/>
      <c r="AA469" s="147"/>
      <c r="AB469" s="147"/>
      <c r="AC469" s="147"/>
      <c r="AD469" s="147"/>
      <c r="AE469" s="147"/>
      <c r="AF469" s="147"/>
      <c r="AG469" s="147" t="s">
        <v>128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3" x14ac:dyDescent="0.2">
      <c r="A470" s="154"/>
      <c r="B470" s="155"/>
      <c r="C470" s="187" t="s">
        <v>333</v>
      </c>
      <c r="D470" s="158"/>
      <c r="E470" s="159">
        <v>1.35</v>
      </c>
      <c r="F470" s="157"/>
      <c r="G470" s="157"/>
      <c r="H470" s="157"/>
      <c r="I470" s="157"/>
      <c r="J470" s="157"/>
      <c r="K470" s="157"/>
      <c r="L470" s="157"/>
      <c r="M470" s="157"/>
      <c r="N470" s="156"/>
      <c r="O470" s="156"/>
      <c r="P470" s="156"/>
      <c r="Q470" s="156"/>
      <c r="R470" s="157"/>
      <c r="S470" s="157"/>
      <c r="T470" s="157"/>
      <c r="U470" s="157"/>
      <c r="V470" s="157"/>
      <c r="W470" s="157"/>
      <c r="X470" s="157"/>
      <c r="Y470" s="157"/>
      <c r="Z470" s="147"/>
      <c r="AA470" s="147"/>
      <c r="AB470" s="147"/>
      <c r="AC470" s="147"/>
      <c r="AD470" s="147"/>
      <c r="AE470" s="147"/>
      <c r="AF470" s="147"/>
      <c r="AG470" s="147" t="s">
        <v>128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3" x14ac:dyDescent="0.2">
      <c r="A471" s="154"/>
      <c r="B471" s="155"/>
      <c r="C471" s="188" t="s">
        <v>152</v>
      </c>
      <c r="D471" s="160"/>
      <c r="E471" s="161">
        <v>2.7</v>
      </c>
      <c r="F471" s="157"/>
      <c r="G471" s="157"/>
      <c r="H471" s="157"/>
      <c r="I471" s="157"/>
      <c r="J471" s="157"/>
      <c r="K471" s="157"/>
      <c r="L471" s="157"/>
      <c r="M471" s="157"/>
      <c r="N471" s="156"/>
      <c r="O471" s="156"/>
      <c r="P471" s="156"/>
      <c r="Q471" s="156"/>
      <c r="R471" s="157"/>
      <c r="S471" s="157"/>
      <c r="T471" s="157"/>
      <c r="U471" s="157"/>
      <c r="V471" s="157"/>
      <c r="W471" s="157"/>
      <c r="X471" s="157"/>
      <c r="Y471" s="157"/>
      <c r="Z471" s="147"/>
      <c r="AA471" s="147"/>
      <c r="AB471" s="147"/>
      <c r="AC471" s="147"/>
      <c r="AD471" s="147"/>
      <c r="AE471" s="147"/>
      <c r="AF471" s="147"/>
      <c r="AG471" s="147" t="s">
        <v>128</v>
      </c>
      <c r="AH471" s="147">
        <v>1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3" x14ac:dyDescent="0.2">
      <c r="A472" s="154"/>
      <c r="B472" s="155"/>
      <c r="C472" s="187" t="s">
        <v>146</v>
      </c>
      <c r="D472" s="158"/>
      <c r="E472" s="159"/>
      <c r="F472" s="157"/>
      <c r="G472" s="157"/>
      <c r="H472" s="157"/>
      <c r="I472" s="157"/>
      <c r="J472" s="157"/>
      <c r="K472" s="157"/>
      <c r="L472" s="157"/>
      <c r="M472" s="157"/>
      <c r="N472" s="156"/>
      <c r="O472" s="156"/>
      <c r="P472" s="156"/>
      <c r="Q472" s="156"/>
      <c r="R472" s="157"/>
      <c r="S472" s="157"/>
      <c r="T472" s="157"/>
      <c r="U472" s="157"/>
      <c r="V472" s="157"/>
      <c r="W472" s="157"/>
      <c r="X472" s="157"/>
      <c r="Y472" s="157"/>
      <c r="Z472" s="147"/>
      <c r="AA472" s="147"/>
      <c r="AB472" s="147"/>
      <c r="AC472" s="147"/>
      <c r="AD472" s="147"/>
      <c r="AE472" s="147"/>
      <c r="AF472" s="147"/>
      <c r="AG472" s="147" t="s">
        <v>128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3" x14ac:dyDescent="0.2">
      <c r="A473" s="154"/>
      <c r="B473" s="155"/>
      <c r="C473" s="187" t="s">
        <v>334</v>
      </c>
      <c r="D473" s="158"/>
      <c r="E473" s="159">
        <v>1.35</v>
      </c>
      <c r="F473" s="157"/>
      <c r="G473" s="157"/>
      <c r="H473" s="157"/>
      <c r="I473" s="157"/>
      <c r="J473" s="157"/>
      <c r="K473" s="157"/>
      <c r="L473" s="157"/>
      <c r="M473" s="157"/>
      <c r="N473" s="156"/>
      <c r="O473" s="156"/>
      <c r="P473" s="156"/>
      <c r="Q473" s="156"/>
      <c r="R473" s="157"/>
      <c r="S473" s="157"/>
      <c r="T473" s="157"/>
      <c r="U473" s="157"/>
      <c r="V473" s="157"/>
      <c r="W473" s="157"/>
      <c r="X473" s="157"/>
      <c r="Y473" s="157"/>
      <c r="Z473" s="147"/>
      <c r="AA473" s="147"/>
      <c r="AB473" s="147"/>
      <c r="AC473" s="147"/>
      <c r="AD473" s="147"/>
      <c r="AE473" s="147"/>
      <c r="AF473" s="147"/>
      <c r="AG473" s="147" t="s">
        <v>128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3" x14ac:dyDescent="0.2">
      <c r="A474" s="154"/>
      <c r="B474" s="155"/>
      <c r="C474" s="187" t="s">
        <v>334</v>
      </c>
      <c r="D474" s="158"/>
      <c r="E474" s="159">
        <v>1.35</v>
      </c>
      <c r="F474" s="157"/>
      <c r="G474" s="157"/>
      <c r="H474" s="157"/>
      <c r="I474" s="157"/>
      <c r="J474" s="157"/>
      <c r="K474" s="157"/>
      <c r="L474" s="157"/>
      <c r="M474" s="157"/>
      <c r="N474" s="156"/>
      <c r="O474" s="156"/>
      <c r="P474" s="156"/>
      <c r="Q474" s="156"/>
      <c r="R474" s="157"/>
      <c r="S474" s="157"/>
      <c r="T474" s="157"/>
      <c r="U474" s="157"/>
      <c r="V474" s="157"/>
      <c r="W474" s="157"/>
      <c r="X474" s="157"/>
      <c r="Y474" s="157"/>
      <c r="Z474" s="147"/>
      <c r="AA474" s="147"/>
      <c r="AB474" s="147"/>
      <c r="AC474" s="147"/>
      <c r="AD474" s="147"/>
      <c r="AE474" s="147"/>
      <c r="AF474" s="147"/>
      <c r="AG474" s="147" t="s">
        <v>128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3" x14ac:dyDescent="0.2">
      <c r="A475" s="154"/>
      <c r="B475" s="155"/>
      <c r="C475" s="187" t="s">
        <v>335</v>
      </c>
      <c r="D475" s="158"/>
      <c r="E475" s="159">
        <v>1.35</v>
      </c>
      <c r="F475" s="157"/>
      <c r="G475" s="157"/>
      <c r="H475" s="157"/>
      <c r="I475" s="157"/>
      <c r="J475" s="157"/>
      <c r="K475" s="157"/>
      <c r="L475" s="157"/>
      <c r="M475" s="157"/>
      <c r="N475" s="156"/>
      <c r="O475" s="156"/>
      <c r="P475" s="156"/>
      <c r="Q475" s="156"/>
      <c r="R475" s="157"/>
      <c r="S475" s="157"/>
      <c r="T475" s="157"/>
      <c r="U475" s="157"/>
      <c r="V475" s="157"/>
      <c r="W475" s="157"/>
      <c r="X475" s="157"/>
      <c r="Y475" s="157"/>
      <c r="Z475" s="147"/>
      <c r="AA475" s="147"/>
      <c r="AB475" s="147"/>
      <c r="AC475" s="147"/>
      <c r="AD475" s="147"/>
      <c r="AE475" s="147"/>
      <c r="AF475" s="147"/>
      <c r="AG475" s="147" t="s">
        <v>128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3" x14ac:dyDescent="0.2">
      <c r="A476" s="154"/>
      <c r="B476" s="155"/>
      <c r="C476" s="187" t="s">
        <v>336</v>
      </c>
      <c r="D476" s="158"/>
      <c r="E476" s="159">
        <v>0.9</v>
      </c>
      <c r="F476" s="157"/>
      <c r="G476" s="157"/>
      <c r="H476" s="157"/>
      <c r="I476" s="157"/>
      <c r="J476" s="157"/>
      <c r="K476" s="157"/>
      <c r="L476" s="157"/>
      <c r="M476" s="157"/>
      <c r="N476" s="156"/>
      <c r="O476" s="156"/>
      <c r="P476" s="156"/>
      <c r="Q476" s="156"/>
      <c r="R476" s="157"/>
      <c r="S476" s="157"/>
      <c r="T476" s="157"/>
      <c r="U476" s="157"/>
      <c r="V476" s="157"/>
      <c r="W476" s="157"/>
      <c r="X476" s="157"/>
      <c r="Y476" s="157"/>
      <c r="Z476" s="147"/>
      <c r="AA476" s="147"/>
      <c r="AB476" s="147"/>
      <c r="AC476" s="147"/>
      <c r="AD476" s="147"/>
      <c r="AE476" s="147"/>
      <c r="AF476" s="147"/>
      <c r="AG476" s="147" t="s">
        <v>128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3" x14ac:dyDescent="0.2">
      <c r="A477" s="154"/>
      <c r="B477" s="155"/>
      <c r="C477" s="187" t="s">
        <v>337</v>
      </c>
      <c r="D477" s="158"/>
      <c r="E477" s="159">
        <v>0.9</v>
      </c>
      <c r="F477" s="157"/>
      <c r="G477" s="157"/>
      <c r="H477" s="157"/>
      <c r="I477" s="157"/>
      <c r="J477" s="157"/>
      <c r="K477" s="157"/>
      <c r="L477" s="157"/>
      <c r="M477" s="157"/>
      <c r="N477" s="156"/>
      <c r="O477" s="156"/>
      <c r="P477" s="156"/>
      <c r="Q477" s="156"/>
      <c r="R477" s="157"/>
      <c r="S477" s="157"/>
      <c r="T477" s="157"/>
      <c r="U477" s="157"/>
      <c r="V477" s="157"/>
      <c r="W477" s="157"/>
      <c r="X477" s="157"/>
      <c r="Y477" s="157"/>
      <c r="Z477" s="147"/>
      <c r="AA477" s="147"/>
      <c r="AB477" s="147"/>
      <c r="AC477" s="147"/>
      <c r="AD477" s="147"/>
      <c r="AE477" s="147"/>
      <c r="AF477" s="147"/>
      <c r="AG477" s="147" t="s">
        <v>128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3" x14ac:dyDescent="0.2">
      <c r="A478" s="154"/>
      <c r="B478" s="155"/>
      <c r="C478" s="187" t="s">
        <v>337</v>
      </c>
      <c r="D478" s="158"/>
      <c r="E478" s="159">
        <v>0.9</v>
      </c>
      <c r="F478" s="157"/>
      <c r="G478" s="157"/>
      <c r="H478" s="157"/>
      <c r="I478" s="157"/>
      <c r="J478" s="157"/>
      <c r="K478" s="157"/>
      <c r="L478" s="157"/>
      <c r="M478" s="157"/>
      <c r="N478" s="156"/>
      <c r="O478" s="156"/>
      <c r="P478" s="156"/>
      <c r="Q478" s="156"/>
      <c r="R478" s="157"/>
      <c r="S478" s="157"/>
      <c r="T478" s="157"/>
      <c r="U478" s="157"/>
      <c r="V478" s="157"/>
      <c r="W478" s="157"/>
      <c r="X478" s="157"/>
      <c r="Y478" s="157"/>
      <c r="Z478" s="147"/>
      <c r="AA478" s="147"/>
      <c r="AB478" s="147"/>
      <c r="AC478" s="147"/>
      <c r="AD478" s="147"/>
      <c r="AE478" s="147"/>
      <c r="AF478" s="147"/>
      <c r="AG478" s="147" t="s">
        <v>128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3" x14ac:dyDescent="0.2">
      <c r="A479" s="154"/>
      <c r="B479" s="155"/>
      <c r="C479" s="188" t="s">
        <v>152</v>
      </c>
      <c r="D479" s="160"/>
      <c r="E479" s="161">
        <v>6.75</v>
      </c>
      <c r="F479" s="157"/>
      <c r="G479" s="157"/>
      <c r="H479" s="157"/>
      <c r="I479" s="157"/>
      <c r="J479" s="157"/>
      <c r="K479" s="157"/>
      <c r="L479" s="157"/>
      <c r="M479" s="157"/>
      <c r="N479" s="156"/>
      <c r="O479" s="156"/>
      <c r="P479" s="156"/>
      <c r="Q479" s="156"/>
      <c r="R479" s="157"/>
      <c r="S479" s="157"/>
      <c r="T479" s="157"/>
      <c r="U479" s="157"/>
      <c r="V479" s="157"/>
      <c r="W479" s="157"/>
      <c r="X479" s="157"/>
      <c r="Y479" s="157"/>
      <c r="Z479" s="147"/>
      <c r="AA479" s="147"/>
      <c r="AB479" s="147"/>
      <c r="AC479" s="147"/>
      <c r="AD479" s="147"/>
      <c r="AE479" s="147"/>
      <c r="AF479" s="147"/>
      <c r="AG479" s="147" t="s">
        <v>128</v>
      </c>
      <c r="AH479" s="147">
        <v>1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3" x14ac:dyDescent="0.2">
      <c r="A480" s="154"/>
      <c r="B480" s="155"/>
      <c r="C480" s="187" t="s">
        <v>153</v>
      </c>
      <c r="D480" s="158"/>
      <c r="E480" s="159"/>
      <c r="F480" s="157"/>
      <c r="G480" s="157"/>
      <c r="H480" s="157"/>
      <c r="I480" s="157"/>
      <c r="J480" s="157"/>
      <c r="K480" s="157"/>
      <c r="L480" s="157"/>
      <c r="M480" s="157"/>
      <c r="N480" s="156"/>
      <c r="O480" s="156"/>
      <c r="P480" s="156"/>
      <c r="Q480" s="156"/>
      <c r="R480" s="157"/>
      <c r="S480" s="157"/>
      <c r="T480" s="157"/>
      <c r="U480" s="157"/>
      <c r="V480" s="157"/>
      <c r="W480" s="157"/>
      <c r="X480" s="157"/>
      <c r="Y480" s="157"/>
      <c r="Z480" s="147"/>
      <c r="AA480" s="147"/>
      <c r="AB480" s="147"/>
      <c r="AC480" s="147"/>
      <c r="AD480" s="147"/>
      <c r="AE480" s="147"/>
      <c r="AF480" s="147"/>
      <c r="AG480" s="147" t="s">
        <v>128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3" x14ac:dyDescent="0.2">
      <c r="A481" s="154"/>
      <c r="B481" s="155"/>
      <c r="C481" s="187" t="s">
        <v>338</v>
      </c>
      <c r="D481" s="158"/>
      <c r="E481" s="159">
        <v>1.35</v>
      </c>
      <c r="F481" s="157"/>
      <c r="G481" s="157"/>
      <c r="H481" s="157"/>
      <c r="I481" s="157"/>
      <c r="J481" s="157"/>
      <c r="K481" s="157"/>
      <c r="L481" s="157"/>
      <c r="M481" s="157"/>
      <c r="N481" s="156"/>
      <c r="O481" s="156"/>
      <c r="P481" s="156"/>
      <c r="Q481" s="156"/>
      <c r="R481" s="157"/>
      <c r="S481" s="157"/>
      <c r="T481" s="157"/>
      <c r="U481" s="157"/>
      <c r="V481" s="157"/>
      <c r="W481" s="157"/>
      <c r="X481" s="157"/>
      <c r="Y481" s="157"/>
      <c r="Z481" s="147"/>
      <c r="AA481" s="147"/>
      <c r="AB481" s="147"/>
      <c r="AC481" s="147"/>
      <c r="AD481" s="147"/>
      <c r="AE481" s="147"/>
      <c r="AF481" s="147"/>
      <c r="AG481" s="147" t="s">
        <v>128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3" x14ac:dyDescent="0.2">
      <c r="A482" s="154"/>
      <c r="B482" s="155"/>
      <c r="C482" s="187" t="s">
        <v>338</v>
      </c>
      <c r="D482" s="158"/>
      <c r="E482" s="159">
        <v>1.35</v>
      </c>
      <c r="F482" s="157"/>
      <c r="G482" s="157"/>
      <c r="H482" s="157"/>
      <c r="I482" s="157"/>
      <c r="J482" s="157"/>
      <c r="K482" s="157"/>
      <c r="L482" s="157"/>
      <c r="M482" s="157"/>
      <c r="N482" s="156"/>
      <c r="O482" s="156"/>
      <c r="P482" s="156"/>
      <c r="Q482" s="156"/>
      <c r="R482" s="157"/>
      <c r="S482" s="157"/>
      <c r="T482" s="157"/>
      <c r="U482" s="157"/>
      <c r="V482" s="157"/>
      <c r="W482" s="157"/>
      <c r="X482" s="157"/>
      <c r="Y482" s="157"/>
      <c r="Z482" s="147"/>
      <c r="AA482" s="147"/>
      <c r="AB482" s="147"/>
      <c r="AC482" s="147"/>
      <c r="AD482" s="147"/>
      <c r="AE482" s="147"/>
      <c r="AF482" s="147"/>
      <c r="AG482" s="147" t="s">
        <v>128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3" x14ac:dyDescent="0.2">
      <c r="A483" s="154"/>
      <c r="B483" s="155"/>
      <c r="C483" s="187" t="s">
        <v>339</v>
      </c>
      <c r="D483" s="158"/>
      <c r="E483" s="159">
        <v>0.9</v>
      </c>
      <c r="F483" s="157"/>
      <c r="G483" s="157"/>
      <c r="H483" s="157"/>
      <c r="I483" s="157"/>
      <c r="J483" s="157"/>
      <c r="K483" s="157"/>
      <c r="L483" s="157"/>
      <c r="M483" s="157"/>
      <c r="N483" s="156"/>
      <c r="O483" s="156"/>
      <c r="P483" s="156"/>
      <c r="Q483" s="156"/>
      <c r="R483" s="157"/>
      <c r="S483" s="157"/>
      <c r="T483" s="157"/>
      <c r="U483" s="157"/>
      <c r="V483" s="157"/>
      <c r="W483" s="157"/>
      <c r="X483" s="157"/>
      <c r="Y483" s="157"/>
      <c r="Z483" s="147"/>
      <c r="AA483" s="147"/>
      <c r="AB483" s="147"/>
      <c r="AC483" s="147"/>
      <c r="AD483" s="147"/>
      <c r="AE483" s="147"/>
      <c r="AF483" s="147"/>
      <c r="AG483" s="147" t="s">
        <v>128</v>
      </c>
      <c r="AH483" s="147">
        <v>0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3" x14ac:dyDescent="0.2">
      <c r="A484" s="154"/>
      <c r="B484" s="155"/>
      <c r="C484" s="188" t="s">
        <v>152</v>
      </c>
      <c r="D484" s="160"/>
      <c r="E484" s="161">
        <v>3.6</v>
      </c>
      <c r="F484" s="157"/>
      <c r="G484" s="157"/>
      <c r="H484" s="157"/>
      <c r="I484" s="157"/>
      <c r="J484" s="157"/>
      <c r="K484" s="157"/>
      <c r="L484" s="157"/>
      <c r="M484" s="157"/>
      <c r="N484" s="156"/>
      <c r="O484" s="156"/>
      <c r="P484" s="156"/>
      <c r="Q484" s="156"/>
      <c r="R484" s="157"/>
      <c r="S484" s="157"/>
      <c r="T484" s="157"/>
      <c r="U484" s="157"/>
      <c r="V484" s="157"/>
      <c r="W484" s="157"/>
      <c r="X484" s="157"/>
      <c r="Y484" s="157"/>
      <c r="Z484" s="147"/>
      <c r="AA484" s="147"/>
      <c r="AB484" s="147"/>
      <c r="AC484" s="147"/>
      <c r="AD484" s="147"/>
      <c r="AE484" s="147"/>
      <c r="AF484" s="147"/>
      <c r="AG484" s="147" t="s">
        <v>128</v>
      </c>
      <c r="AH484" s="147">
        <v>1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3" x14ac:dyDescent="0.2">
      <c r="A485" s="154"/>
      <c r="B485" s="155"/>
      <c r="C485" s="187" t="s">
        <v>158</v>
      </c>
      <c r="D485" s="158"/>
      <c r="E485" s="159"/>
      <c r="F485" s="157"/>
      <c r="G485" s="157"/>
      <c r="H485" s="157"/>
      <c r="I485" s="157"/>
      <c r="J485" s="157"/>
      <c r="K485" s="157"/>
      <c r="L485" s="157"/>
      <c r="M485" s="157"/>
      <c r="N485" s="156"/>
      <c r="O485" s="156"/>
      <c r="P485" s="156"/>
      <c r="Q485" s="156"/>
      <c r="R485" s="157"/>
      <c r="S485" s="157"/>
      <c r="T485" s="157"/>
      <c r="U485" s="157"/>
      <c r="V485" s="157"/>
      <c r="W485" s="157"/>
      <c r="X485" s="157"/>
      <c r="Y485" s="157"/>
      <c r="Z485" s="147"/>
      <c r="AA485" s="147"/>
      <c r="AB485" s="147"/>
      <c r="AC485" s="147"/>
      <c r="AD485" s="147"/>
      <c r="AE485" s="147"/>
      <c r="AF485" s="147"/>
      <c r="AG485" s="147" t="s">
        <v>128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3" x14ac:dyDescent="0.2">
      <c r="A486" s="154"/>
      <c r="B486" s="155"/>
      <c r="C486" s="187" t="s">
        <v>340</v>
      </c>
      <c r="D486" s="158"/>
      <c r="E486" s="159">
        <v>1.7250000000000001</v>
      </c>
      <c r="F486" s="157"/>
      <c r="G486" s="157"/>
      <c r="H486" s="157"/>
      <c r="I486" s="157"/>
      <c r="J486" s="157"/>
      <c r="K486" s="157"/>
      <c r="L486" s="157"/>
      <c r="M486" s="157"/>
      <c r="N486" s="156"/>
      <c r="O486" s="156"/>
      <c r="P486" s="156"/>
      <c r="Q486" s="156"/>
      <c r="R486" s="157"/>
      <c r="S486" s="157"/>
      <c r="T486" s="157"/>
      <c r="U486" s="157"/>
      <c r="V486" s="157"/>
      <c r="W486" s="157"/>
      <c r="X486" s="157"/>
      <c r="Y486" s="157"/>
      <c r="Z486" s="147"/>
      <c r="AA486" s="147"/>
      <c r="AB486" s="147"/>
      <c r="AC486" s="147"/>
      <c r="AD486" s="147"/>
      <c r="AE486" s="147"/>
      <c r="AF486" s="147"/>
      <c r="AG486" s="147" t="s">
        <v>128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3" x14ac:dyDescent="0.2">
      <c r="A487" s="154"/>
      <c r="B487" s="155"/>
      <c r="C487" s="187" t="s">
        <v>341</v>
      </c>
      <c r="D487" s="158"/>
      <c r="E487" s="159">
        <v>1.35</v>
      </c>
      <c r="F487" s="157"/>
      <c r="G487" s="157"/>
      <c r="H487" s="157"/>
      <c r="I487" s="157"/>
      <c r="J487" s="157"/>
      <c r="K487" s="157"/>
      <c r="L487" s="157"/>
      <c r="M487" s="157"/>
      <c r="N487" s="156"/>
      <c r="O487" s="156"/>
      <c r="P487" s="156"/>
      <c r="Q487" s="156"/>
      <c r="R487" s="157"/>
      <c r="S487" s="157"/>
      <c r="T487" s="157"/>
      <c r="U487" s="157"/>
      <c r="V487" s="157"/>
      <c r="W487" s="157"/>
      <c r="X487" s="157"/>
      <c r="Y487" s="157"/>
      <c r="Z487" s="147"/>
      <c r="AA487" s="147"/>
      <c r="AB487" s="147"/>
      <c r="AC487" s="147"/>
      <c r="AD487" s="147"/>
      <c r="AE487" s="147"/>
      <c r="AF487" s="147"/>
      <c r="AG487" s="147" t="s">
        <v>128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3" x14ac:dyDescent="0.2">
      <c r="A488" s="154"/>
      <c r="B488" s="155"/>
      <c r="C488" s="187" t="s">
        <v>342</v>
      </c>
      <c r="D488" s="158"/>
      <c r="E488" s="159">
        <v>1.35</v>
      </c>
      <c r="F488" s="157"/>
      <c r="G488" s="157"/>
      <c r="H488" s="157"/>
      <c r="I488" s="157"/>
      <c r="J488" s="157"/>
      <c r="K488" s="157"/>
      <c r="L488" s="157"/>
      <c r="M488" s="157"/>
      <c r="N488" s="156"/>
      <c r="O488" s="156"/>
      <c r="P488" s="156"/>
      <c r="Q488" s="156"/>
      <c r="R488" s="157"/>
      <c r="S488" s="157"/>
      <c r="T488" s="157"/>
      <c r="U488" s="157"/>
      <c r="V488" s="157"/>
      <c r="W488" s="157"/>
      <c r="X488" s="157"/>
      <c r="Y488" s="157"/>
      <c r="Z488" s="147"/>
      <c r="AA488" s="147"/>
      <c r="AB488" s="147"/>
      <c r="AC488" s="147"/>
      <c r="AD488" s="147"/>
      <c r="AE488" s="147"/>
      <c r="AF488" s="147"/>
      <c r="AG488" s="147" t="s">
        <v>128</v>
      </c>
      <c r="AH488" s="147">
        <v>0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3" x14ac:dyDescent="0.2">
      <c r="A489" s="154"/>
      <c r="B489" s="155"/>
      <c r="C489" s="187" t="s">
        <v>343</v>
      </c>
      <c r="D489" s="158"/>
      <c r="E489" s="159">
        <v>1.35</v>
      </c>
      <c r="F489" s="157"/>
      <c r="G489" s="157"/>
      <c r="H489" s="157"/>
      <c r="I489" s="157"/>
      <c r="J489" s="157"/>
      <c r="K489" s="157"/>
      <c r="L489" s="157"/>
      <c r="M489" s="157"/>
      <c r="N489" s="156"/>
      <c r="O489" s="156"/>
      <c r="P489" s="156"/>
      <c r="Q489" s="156"/>
      <c r="R489" s="157"/>
      <c r="S489" s="157"/>
      <c r="T489" s="157"/>
      <c r="U489" s="157"/>
      <c r="V489" s="157"/>
      <c r="W489" s="157"/>
      <c r="X489" s="157"/>
      <c r="Y489" s="157"/>
      <c r="Z489" s="147"/>
      <c r="AA489" s="147"/>
      <c r="AB489" s="147"/>
      <c r="AC489" s="147"/>
      <c r="AD489" s="147"/>
      <c r="AE489" s="147"/>
      <c r="AF489" s="147"/>
      <c r="AG489" s="147" t="s">
        <v>128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3" x14ac:dyDescent="0.2">
      <c r="A490" s="154"/>
      <c r="B490" s="155"/>
      <c r="C490" s="187" t="s">
        <v>343</v>
      </c>
      <c r="D490" s="158"/>
      <c r="E490" s="159">
        <v>1.35</v>
      </c>
      <c r="F490" s="157"/>
      <c r="G490" s="157"/>
      <c r="H490" s="157"/>
      <c r="I490" s="157"/>
      <c r="J490" s="157"/>
      <c r="K490" s="157"/>
      <c r="L490" s="157"/>
      <c r="M490" s="157"/>
      <c r="N490" s="156"/>
      <c r="O490" s="156"/>
      <c r="P490" s="156"/>
      <c r="Q490" s="156"/>
      <c r="R490" s="157"/>
      <c r="S490" s="157"/>
      <c r="T490" s="157"/>
      <c r="U490" s="157"/>
      <c r="V490" s="157"/>
      <c r="W490" s="157"/>
      <c r="X490" s="157"/>
      <c r="Y490" s="157"/>
      <c r="Z490" s="147"/>
      <c r="AA490" s="147"/>
      <c r="AB490" s="147"/>
      <c r="AC490" s="147"/>
      <c r="AD490" s="147"/>
      <c r="AE490" s="147"/>
      <c r="AF490" s="147"/>
      <c r="AG490" s="147" t="s">
        <v>128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3" x14ac:dyDescent="0.2">
      <c r="A491" s="154"/>
      <c r="B491" s="155"/>
      <c r="C491" s="187" t="s">
        <v>343</v>
      </c>
      <c r="D491" s="158"/>
      <c r="E491" s="159">
        <v>1.35</v>
      </c>
      <c r="F491" s="157"/>
      <c r="G491" s="157"/>
      <c r="H491" s="157"/>
      <c r="I491" s="157"/>
      <c r="J491" s="157"/>
      <c r="K491" s="157"/>
      <c r="L491" s="157"/>
      <c r="M491" s="157"/>
      <c r="N491" s="156"/>
      <c r="O491" s="156"/>
      <c r="P491" s="156"/>
      <c r="Q491" s="156"/>
      <c r="R491" s="157"/>
      <c r="S491" s="157"/>
      <c r="T491" s="157"/>
      <c r="U491" s="157"/>
      <c r="V491" s="157"/>
      <c r="W491" s="157"/>
      <c r="X491" s="157"/>
      <c r="Y491" s="157"/>
      <c r="Z491" s="147"/>
      <c r="AA491" s="147"/>
      <c r="AB491" s="147"/>
      <c r="AC491" s="147"/>
      <c r="AD491" s="147"/>
      <c r="AE491" s="147"/>
      <c r="AF491" s="147"/>
      <c r="AG491" s="147" t="s">
        <v>128</v>
      </c>
      <c r="AH491" s="147">
        <v>0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3" x14ac:dyDescent="0.2">
      <c r="A492" s="154"/>
      <c r="B492" s="155"/>
      <c r="C492" s="187" t="s">
        <v>343</v>
      </c>
      <c r="D492" s="158"/>
      <c r="E492" s="159">
        <v>1.35</v>
      </c>
      <c r="F492" s="157"/>
      <c r="G492" s="157"/>
      <c r="H492" s="157"/>
      <c r="I492" s="157"/>
      <c r="J492" s="157"/>
      <c r="K492" s="157"/>
      <c r="L492" s="157"/>
      <c r="M492" s="157"/>
      <c r="N492" s="156"/>
      <c r="O492" s="156"/>
      <c r="P492" s="156"/>
      <c r="Q492" s="156"/>
      <c r="R492" s="157"/>
      <c r="S492" s="157"/>
      <c r="T492" s="157"/>
      <c r="U492" s="157"/>
      <c r="V492" s="157"/>
      <c r="W492" s="157"/>
      <c r="X492" s="157"/>
      <c r="Y492" s="157"/>
      <c r="Z492" s="147"/>
      <c r="AA492" s="147"/>
      <c r="AB492" s="147"/>
      <c r="AC492" s="147"/>
      <c r="AD492" s="147"/>
      <c r="AE492" s="147"/>
      <c r="AF492" s="147"/>
      <c r="AG492" s="147" t="s">
        <v>128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3" x14ac:dyDescent="0.2">
      <c r="A493" s="154"/>
      <c r="B493" s="155"/>
      <c r="C493" s="187" t="s">
        <v>344</v>
      </c>
      <c r="D493" s="158"/>
      <c r="E493" s="159">
        <v>1.35</v>
      </c>
      <c r="F493" s="157"/>
      <c r="G493" s="157"/>
      <c r="H493" s="157"/>
      <c r="I493" s="157"/>
      <c r="J493" s="157"/>
      <c r="K493" s="157"/>
      <c r="L493" s="157"/>
      <c r="M493" s="157"/>
      <c r="N493" s="156"/>
      <c r="O493" s="156"/>
      <c r="P493" s="156"/>
      <c r="Q493" s="156"/>
      <c r="R493" s="157"/>
      <c r="S493" s="157"/>
      <c r="T493" s="157"/>
      <c r="U493" s="157"/>
      <c r="V493" s="157"/>
      <c r="W493" s="157"/>
      <c r="X493" s="157"/>
      <c r="Y493" s="157"/>
      <c r="Z493" s="147"/>
      <c r="AA493" s="147"/>
      <c r="AB493" s="147"/>
      <c r="AC493" s="147"/>
      <c r="AD493" s="147"/>
      <c r="AE493" s="147"/>
      <c r="AF493" s="147"/>
      <c r="AG493" s="147" t="s">
        <v>128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3" x14ac:dyDescent="0.2">
      <c r="A494" s="154"/>
      <c r="B494" s="155"/>
      <c r="C494" s="188" t="s">
        <v>152</v>
      </c>
      <c r="D494" s="160"/>
      <c r="E494" s="161">
        <v>11.175000000000001</v>
      </c>
      <c r="F494" s="157"/>
      <c r="G494" s="157"/>
      <c r="H494" s="157"/>
      <c r="I494" s="157"/>
      <c r="J494" s="157"/>
      <c r="K494" s="157"/>
      <c r="L494" s="157"/>
      <c r="M494" s="157"/>
      <c r="N494" s="156"/>
      <c r="O494" s="156"/>
      <c r="P494" s="156"/>
      <c r="Q494" s="156"/>
      <c r="R494" s="157"/>
      <c r="S494" s="157"/>
      <c r="T494" s="157"/>
      <c r="U494" s="157"/>
      <c r="V494" s="157"/>
      <c r="W494" s="157"/>
      <c r="X494" s="157"/>
      <c r="Y494" s="157"/>
      <c r="Z494" s="147"/>
      <c r="AA494" s="147"/>
      <c r="AB494" s="147"/>
      <c r="AC494" s="147"/>
      <c r="AD494" s="147"/>
      <c r="AE494" s="147"/>
      <c r="AF494" s="147"/>
      <c r="AG494" s="147" t="s">
        <v>128</v>
      </c>
      <c r="AH494" s="147">
        <v>1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x14ac:dyDescent="0.2">
      <c r="A495" s="163" t="s">
        <v>118</v>
      </c>
      <c r="B495" s="164" t="s">
        <v>65</v>
      </c>
      <c r="C495" s="185" t="s">
        <v>66</v>
      </c>
      <c r="D495" s="165"/>
      <c r="E495" s="166"/>
      <c r="F495" s="167"/>
      <c r="G495" s="167">
        <f>SUMIF(AG496:AG496,"&lt;&gt;NOR",G496:G496)</f>
        <v>0</v>
      </c>
      <c r="H495" s="167"/>
      <c r="I495" s="167">
        <f>SUM(I496:I496)</f>
        <v>0</v>
      </c>
      <c r="J495" s="167"/>
      <c r="K495" s="167">
        <f>SUM(K496:K496)</f>
        <v>0</v>
      </c>
      <c r="L495" s="167"/>
      <c r="M495" s="167">
        <f>SUM(M496:M496)</f>
        <v>0</v>
      </c>
      <c r="N495" s="166"/>
      <c r="O495" s="166">
        <f>SUM(O496:O496)</f>
        <v>0</v>
      </c>
      <c r="P495" s="166"/>
      <c r="Q495" s="166">
        <f>SUM(Q496:Q496)</f>
        <v>0</v>
      </c>
      <c r="R495" s="167"/>
      <c r="S495" s="167"/>
      <c r="T495" s="168"/>
      <c r="U495" s="162"/>
      <c r="V495" s="162">
        <f>SUM(V496:V496)</f>
        <v>115.77</v>
      </c>
      <c r="W495" s="162"/>
      <c r="X495" s="162"/>
      <c r="Y495" s="162"/>
      <c r="AG495" t="s">
        <v>119</v>
      </c>
    </row>
    <row r="496" spans="1:60" ht="22.5" outlineLevel="1" x14ac:dyDescent="0.2">
      <c r="A496" s="178">
        <v>34</v>
      </c>
      <c r="B496" s="179" t="s">
        <v>345</v>
      </c>
      <c r="C496" s="189" t="s">
        <v>346</v>
      </c>
      <c r="D496" s="180" t="s">
        <v>347</v>
      </c>
      <c r="E496" s="181">
        <v>36.751150000000003</v>
      </c>
      <c r="F496" s="182"/>
      <c r="G496" s="183">
        <f>ROUND(E496*F496,2)</f>
        <v>0</v>
      </c>
      <c r="H496" s="182"/>
      <c r="I496" s="183">
        <f>ROUND(E496*H496,2)</f>
        <v>0</v>
      </c>
      <c r="J496" s="182"/>
      <c r="K496" s="183">
        <f>ROUND(E496*J496,2)</f>
        <v>0</v>
      </c>
      <c r="L496" s="183">
        <v>15</v>
      </c>
      <c r="M496" s="183">
        <f>G496*(1+L496/100)</f>
        <v>0</v>
      </c>
      <c r="N496" s="181">
        <v>0</v>
      </c>
      <c r="O496" s="181">
        <f>ROUND(E496*N496,2)</f>
        <v>0</v>
      </c>
      <c r="P496" s="181">
        <v>0</v>
      </c>
      <c r="Q496" s="181">
        <f>ROUND(E496*P496,2)</f>
        <v>0</v>
      </c>
      <c r="R496" s="183"/>
      <c r="S496" s="183" t="s">
        <v>123</v>
      </c>
      <c r="T496" s="184" t="s">
        <v>123</v>
      </c>
      <c r="U496" s="157">
        <v>3.15</v>
      </c>
      <c r="V496" s="157">
        <f>ROUND(E496*U496,2)</f>
        <v>115.77</v>
      </c>
      <c r="W496" s="157"/>
      <c r="X496" s="157" t="s">
        <v>348</v>
      </c>
      <c r="Y496" s="157" t="s">
        <v>125</v>
      </c>
      <c r="Z496" s="147"/>
      <c r="AA496" s="147"/>
      <c r="AB496" s="147"/>
      <c r="AC496" s="147"/>
      <c r="AD496" s="147"/>
      <c r="AE496" s="147"/>
      <c r="AF496" s="147"/>
      <c r="AG496" s="147" t="s">
        <v>349</v>
      </c>
      <c r="AH496" s="147"/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x14ac:dyDescent="0.2">
      <c r="A497" s="163" t="s">
        <v>118</v>
      </c>
      <c r="B497" s="164" t="s">
        <v>67</v>
      </c>
      <c r="C497" s="185" t="s">
        <v>68</v>
      </c>
      <c r="D497" s="165"/>
      <c r="E497" s="166"/>
      <c r="F497" s="167"/>
      <c r="G497" s="167">
        <f>SUMIF(AG498:AG500,"&lt;&gt;NOR",G498:G500)</f>
        <v>0</v>
      </c>
      <c r="H497" s="167"/>
      <c r="I497" s="167">
        <f>SUM(I498:I500)</f>
        <v>0</v>
      </c>
      <c r="J497" s="167"/>
      <c r="K497" s="167">
        <f>SUM(K498:K500)</f>
        <v>0</v>
      </c>
      <c r="L497" s="167"/>
      <c r="M497" s="167">
        <f>SUM(M498:M500)</f>
        <v>0</v>
      </c>
      <c r="N497" s="166"/>
      <c r="O497" s="166">
        <f>SUM(O498:O500)</f>
        <v>0.04</v>
      </c>
      <c r="P497" s="166"/>
      <c r="Q497" s="166">
        <f>SUM(Q498:Q500)</f>
        <v>0</v>
      </c>
      <c r="R497" s="167"/>
      <c r="S497" s="167"/>
      <c r="T497" s="168"/>
      <c r="U497" s="162"/>
      <c r="V497" s="162">
        <f>SUM(V498:V500)</f>
        <v>7.2700000000000005</v>
      </c>
      <c r="W497" s="162"/>
      <c r="X497" s="162"/>
      <c r="Y497" s="162"/>
      <c r="AG497" t="s">
        <v>119</v>
      </c>
    </row>
    <row r="498" spans="1:60" ht="22.5" outlineLevel="1" x14ac:dyDescent="0.2">
      <c r="A498" s="170">
        <v>35</v>
      </c>
      <c r="B498" s="171" t="s">
        <v>350</v>
      </c>
      <c r="C498" s="186" t="s">
        <v>351</v>
      </c>
      <c r="D498" s="172" t="s">
        <v>122</v>
      </c>
      <c r="E498" s="173">
        <v>12</v>
      </c>
      <c r="F498" s="174"/>
      <c r="G498" s="175">
        <f>ROUND(E498*F498,2)</f>
        <v>0</v>
      </c>
      <c r="H498" s="174"/>
      <c r="I498" s="175">
        <f>ROUND(E498*H498,2)</f>
        <v>0</v>
      </c>
      <c r="J498" s="174"/>
      <c r="K498" s="175">
        <f>ROUND(E498*J498,2)</f>
        <v>0</v>
      </c>
      <c r="L498" s="175">
        <v>15</v>
      </c>
      <c r="M498" s="175">
        <f>G498*(1+L498/100)</f>
        <v>0</v>
      </c>
      <c r="N498" s="173">
        <v>3.2599999999999999E-3</v>
      </c>
      <c r="O498" s="173">
        <f>ROUND(E498*N498,2)</f>
        <v>0.04</v>
      </c>
      <c r="P498" s="173">
        <v>0</v>
      </c>
      <c r="Q498" s="173">
        <f>ROUND(E498*P498,2)</f>
        <v>0</v>
      </c>
      <c r="R498" s="175"/>
      <c r="S498" s="175" t="s">
        <v>123</v>
      </c>
      <c r="T498" s="176" t="s">
        <v>123</v>
      </c>
      <c r="U498" s="157">
        <v>0.6</v>
      </c>
      <c r="V498" s="157">
        <f>ROUND(E498*U498,2)</f>
        <v>7.2</v>
      </c>
      <c r="W498" s="157"/>
      <c r="X498" s="157" t="s">
        <v>124</v>
      </c>
      <c r="Y498" s="157" t="s">
        <v>125</v>
      </c>
      <c r="Z498" s="147"/>
      <c r="AA498" s="147"/>
      <c r="AB498" s="147"/>
      <c r="AC498" s="147"/>
      <c r="AD498" s="147"/>
      <c r="AE498" s="147"/>
      <c r="AF498" s="147"/>
      <c r="AG498" s="147" t="s">
        <v>126</v>
      </c>
      <c r="AH498" s="147"/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2" x14ac:dyDescent="0.2">
      <c r="A499" s="154"/>
      <c r="B499" s="155"/>
      <c r="C499" s="249" t="s">
        <v>352</v>
      </c>
      <c r="D499" s="250"/>
      <c r="E499" s="250"/>
      <c r="F499" s="250"/>
      <c r="G499" s="250"/>
      <c r="H499" s="157"/>
      <c r="I499" s="157"/>
      <c r="J499" s="157"/>
      <c r="K499" s="157"/>
      <c r="L499" s="157"/>
      <c r="M499" s="157"/>
      <c r="N499" s="156"/>
      <c r="O499" s="156"/>
      <c r="P499" s="156"/>
      <c r="Q499" s="156"/>
      <c r="R499" s="157"/>
      <c r="S499" s="157"/>
      <c r="T499" s="157"/>
      <c r="U499" s="157"/>
      <c r="V499" s="157"/>
      <c r="W499" s="157"/>
      <c r="X499" s="157"/>
      <c r="Y499" s="157"/>
      <c r="Z499" s="147"/>
      <c r="AA499" s="147"/>
      <c r="AB499" s="147"/>
      <c r="AC499" s="147"/>
      <c r="AD499" s="147"/>
      <c r="AE499" s="147"/>
      <c r="AF499" s="147"/>
      <c r="AG499" s="147" t="s">
        <v>132</v>
      </c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2">
      <c r="A500" s="178">
        <v>36</v>
      </c>
      <c r="B500" s="179" t="s">
        <v>353</v>
      </c>
      <c r="C500" s="189" t="s">
        <v>354</v>
      </c>
      <c r="D500" s="180" t="s">
        <v>347</v>
      </c>
      <c r="E500" s="181">
        <v>3.9120000000000002E-2</v>
      </c>
      <c r="F500" s="182"/>
      <c r="G500" s="183">
        <f>ROUND(E500*F500,2)</f>
        <v>0</v>
      </c>
      <c r="H500" s="182"/>
      <c r="I500" s="183">
        <f>ROUND(E500*H500,2)</f>
        <v>0</v>
      </c>
      <c r="J500" s="182"/>
      <c r="K500" s="183">
        <f>ROUND(E500*J500,2)</f>
        <v>0</v>
      </c>
      <c r="L500" s="183">
        <v>15</v>
      </c>
      <c r="M500" s="183">
        <f>G500*(1+L500/100)</f>
        <v>0</v>
      </c>
      <c r="N500" s="181">
        <v>0</v>
      </c>
      <c r="O500" s="181">
        <f>ROUND(E500*N500,2)</f>
        <v>0</v>
      </c>
      <c r="P500" s="181">
        <v>0</v>
      </c>
      <c r="Q500" s="181">
        <f>ROUND(E500*P500,2)</f>
        <v>0</v>
      </c>
      <c r="R500" s="183"/>
      <c r="S500" s="183" t="s">
        <v>123</v>
      </c>
      <c r="T500" s="184" t="s">
        <v>123</v>
      </c>
      <c r="U500" s="157">
        <v>1.6850000000000001</v>
      </c>
      <c r="V500" s="157">
        <f>ROUND(E500*U500,2)</f>
        <v>7.0000000000000007E-2</v>
      </c>
      <c r="W500" s="157"/>
      <c r="X500" s="157" t="s">
        <v>348</v>
      </c>
      <c r="Y500" s="157" t="s">
        <v>125</v>
      </c>
      <c r="Z500" s="147"/>
      <c r="AA500" s="147"/>
      <c r="AB500" s="147"/>
      <c r="AC500" s="147"/>
      <c r="AD500" s="147"/>
      <c r="AE500" s="147"/>
      <c r="AF500" s="147"/>
      <c r="AG500" s="147" t="s">
        <v>349</v>
      </c>
      <c r="AH500" s="147"/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x14ac:dyDescent="0.2">
      <c r="A501" s="163" t="s">
        <v>118</v>
      </c>
      <c r="B501" s="164" t="s">
        <v>69</v>
      </c>
      <c r="C501" s="185" t="s">
        <v>70</v>
      </c>
      <c r="D501" s="165"/>
      <c r="E501" s="166"/>
      <c r="F501" s="167"/>
      <c r="G501" s="167">
        <f>SUMIF(AG502:AG502,"&lt;&gt;NOR",G502:G502)</f>
        <v>0</v>
      </c>
      <c r="H501" s="167"/>
      <c r="I501" s="167">
        <f>SUM(I502:I502)</f>
        <v>0</v>
      </c>
      <c r="J501" s="167"/>
      <c r="K501" s="167">
        <f>SUM(K502:K502)</f>
        <v>0</v>
      </c>
      <c r="L501" s="167"/>
      <c r="M501" s="167">
        <f>SUM(M502:M502)</f>
        <v>0</v>
      </c>
      <c r="N501" s="166"/>
      <c r="O501" s="166">
        <f>SUM(O502:O502)</f>
        <v>0</v>
      </c>
      <c r="P501" s="166"/>
      <c r="Q501" s="166">
        <f>SUM(Q502:Q502)</f>
        <v>0</v>
      </c>
      <c r="R501" s="167"/>
      <c r="S501" s="167"/>
      <c r="T501" s="168"/>
      <c r="U501" s="162"/>
      <c r="V501" s="162">
        <f>SUM(V502:V502)</f>
        <v>0</v>
      </c>
      <c r="W501" s="162"/>
      <c r="X501" s="162"/>
      <c r="Y501" s="162"/>
      <c r="AG501" t="s">
        <v>119</v>
      </c>
    </row>
    <row r="502" spans="1:60" ht="22.5" outlineLevel="1" x14ac:dyDescent="0.2">
      <c r="A502" s="178">
        <v>37</v>
      </c>
      <c r="B502" s="179" t="s">
        <v>355</v>
      </c>
      <c r="C502" s="189" t="s">
        <v>356</v>
      </c>
      <c r="D502" s="180" t="s">
        <v>283</v>
      </c>
      <c r="E502" s="181">
        <v>12</v>
      </c>
      <c r="F502" s="182"/>
      <c r="G502" s="183">
        <f>ROUND(E502*F502,2)</f>
        <v>0</v>
      </c>
      <c r="H502" s="182"/>
      <c r="I502" s="183">
        <f>ROUND(E502*H502,2)</f>
        <v>0</v>
      </c>
      <c r="J502" s="182"/>
      <c r="K502" s="183">
        <f>ROUND(E502*J502,2)</f>
        <v>0</v>
      </c>
      <c r="L502" s="183">
        <v>15</v>
      </c>
      <c r="M502" s="183">
        <f>G502*(1+L502/100)</f>
        <v>0</v>
      </c>
      <c r="N502" s="181">
        <v>0</v>
      </c>
      <c r="O502" s="181">
        <f>ROUND(E502*N502,2)</f>
        <v>0</v>
      </c>
      <c r="P502" s="181">
        <v>0</v>
      </c>
      <c r="Q502" s="181">
        <f>ROUND(E502*P502,2)</f>
        <v>0</v>
      </c>
      <c r="R502" s="183"/>
      <c r="S502" s="183" t="s">
        <v>284</v>
      </c>
      <c r="T502" s="184" t="s">
        <v>203</v>
      </c>
      <c r="U502" s="157">
        <v>0</v>
      </c>
      <c r="V502" s="157">
        <f>ROUND(E502*U502,2)</f>
        <v>0</v>
      </c>
      <c r="W502" s="157"/>
      <c r="X502" s="157" t="s">
        <v>124</v>
      </c>
      <c r="Y502" s="157" t="s">
        <v>125</v>
      </c>
      <c r="Z502" s="147"/>
      <c r="AA502" s="147"/>
      <c r="AB502" s="147"/>
      <c r="AC502" s="147"/>
      <c r="AD502" s="147"/>
      <c r="AE502" s="147"/>
      <c r="AF502" s="147"/>
      <c r="AG502" s="147" t="s">
        <v>126</v>
      </c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x14ac:dyDescent="0.2">
      <c r="A503" s="163" t="s">
        <v>118</v>
      </c>
      <c r="B503" s="164" t="s">
        <v>71</v>
      </c>
      <c r="C503" s="185" t="s">
        <v>72</v>
      </c>
      <c r="D503" s="165"/>
      <c r="E503" s="166"/>
      <c r="F503" s="167"/>
      <c r="G503" s="167">
        <f>SUMIF(AG504:AG520,"&lt;&gt;NOR",G504:G520)</f>
        <v>0</v>
      </c>
      <c r="H503" s="167"/>
      <c r="I503" s="167">
        <f>SUM(I504:I520)</f>
        <v>0</v>
      </c>
      <c r="J503" s="167"/>
      <c r="K503" s="167">
        <f>SUM(K504:K520)</f>
        <v>0</v>
      </c>
      <c r="L503" s="167"/>
      <c r="M503" s="167">
        <f>SUM(M504:M520)</f>
        <v>0</v>
      </c>
      <c r="N503" s="166"/>
      <c r="O503" s="166">
        <f>SUM(O504:O520)</f>
        <v>0.35000000000000003</v>
      </c>
      <c r="P503" s="166"/>
      <c r="Q503" s="166">
        <f>SUM(Q504:Q520)</f>
        <v>0.51</v>
      </c>
      <c r="R503" s="167"/>
      <c r="S503" s="167"/>
      <c r="T503" s="168"/>
      <c r="U503" s="162"/>
      <c r="V503" s="162">
        <f>SUM(V504:V520)</f>
        <v>240.17000000000002</v>
      </c>
      <c r="W503" s="162"/>
      <c r="X503" s="162"/>
      <c r="Y503" s="162"/>
      <c r="AG503" t="s">
        <v>119</v>
      </c>
    </row>
    <row r="504" spans="1:60" outlineLevel="1" x14ac:dyDescent="0.2">
      <c r="A504" s="170">
        <v>38</v>
      </c>
      <c r="B504" s="171" t="s">
        <v>357</v>
      </c>
      <c r="C504" s="186" t="s">
        <v>358</v>
      </c>
      <c r="D504" s="172" t="s">
        <v>122</v>
      </c>
      <c r="E504" s="173">
        <v>34</v>
      </c>
      <c r="F504" s="174"/>
      <c r="G504" s="175">
        <f>ROUND(E504*F504,2)</f>
        <v>0</v>
      </c>
      <c r="H504" s="174"/>
      <c r="I504" s="175">
        <f>ROUND(E504*H504,2)</f>
        <v>0</v>
      </c>
      <c r="J504" s="174"/>
      <c r="K504" s="175">
        <f>ROUND(E504*J504,2)</f>
        <v>0</v>
      </c>
      <c r="L504" s="175">
        <v>15</v>
      </c>
      <c r="M504" s="175">
        <f>G504*(1+L504/100)</f>
        <v>0</v>
      </c>
      <c r="N504" s="173">
        <v>2.9E-4</v>
      </c>
      <c r="O504" s="173">
        <f>ROUND(E504*N504,2)</f>
        <v>0.01</v>
      </c>
      <c r="P504" s="173">
        <v>0</v>
      </c>
      <c r="Q504" s="173">
        <f>ROUND(E504*P504,2)</f>
        <v>0</v>
      </c>
      <c r="R504" s="175"/>
      <c r="S504" s="175" t="s">
        <v>123</v>
      </c>
      <c r="T504" s="176" t="s">
        <v>123</v>
      </c>
      <c r="U504" s="157">
        <v>0.221</v>
      </c>
      <c r="V504" s="157">
        <f>ROUND(E504*U504,2)</f>
        <v>7.51</v>
      </c>
      <c r="W504" s="157"/>
      <c r="X504" s="157" t="s">
        <v>124</v>
      </c>
      <c r="Y504" s="157" t="s">
        <v>125</v>
      </c>
      <c r="Z504" s="147"/>
      <c r="AA504" s="147"/>
      <c r="AB504" s="147"/>
      <c r="AC504" s="147"/>
      <c r="AD504" s="147"/>
      <c r="AE504" s="147"/>
      <c r="AF504" s="147"/>
      <c r="AG504" s="147" t="s">
        <v>126</v>
      </c>
      <c r="AH504" s="147"/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2" x14ac:dyDescent="0.2">
      <c r="A505" s="154"/>
      <c r="B505" s="155"/>
      <c r="C505" s="187" t="s">
        <v>359</v>
      </c>
      <c r="D505" s="158"/>
      <c r="E505" s="159"/>
      <c r="F505" s="157"/>
      <c r="G505" s="157"/>
      <c r="H505" s="157"/>
      <c r="I505" s="157"/>
      <c r="J505" s="157"/>
      <c r="K505" s="157"/>
      <c r="L505" s="157"/>
      <c r="M505" s="157"/>
      <c r="N505" s="156"/>
      <c r="O505" s="156"/>
      <c r="P505" s="156"/>
      <c r="Q505" s="156"/>
      <c r="R505" s="157"/>
      <c r="S505" s="157"/>
      <c r="T505" s="157"/>
      <c r="U505" s="157"/>
      <c r="V505" s="157"/>
      <c r="W505" s="157"/>
      <c r="X505" s="157"/>
      <c r="Y505" s="157"/>
      <c r="Z505" s="147"/>
      <c r="AA505" s="147"/>
      <c r="AB505" s="147"/>
      <c r="AC505" s="147"/>
      <c r="AD505" s="147"/>
      <c r="AE505" s="147"/>
      <c r="AF505" s="147"/>
      <c r="AG505" s="147" t="s">
        <v>128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3" x14ac:dyDescent="0.2">
      <c r="A506" s="154"/>
      <c r="B506" s="155"/>
      <c r="C506" s="187" t="s">
        <v>360</v>
      </c>
      <c r="D506" s="158"/>
      <c r="E506" s="159">
        <v>2</v>
      </c>
      <c r="F506" s="157"/>
      <c r="G506" s="157"/>
      <c r="H506" s="157"/>
      <c r="I506" s="157"/>
      <c r="J506" s="157"/>
      <c r="K506" s="157"/>
      <c r="L506" s="157"/>
      <c r="M506" s="157"/>
      <c r="N506" s="156"/>
      <c r="O506" s="156"/>
      <c r="P506" s="156"/>
      <c r="Q506" s="156"/>
      <c r="R506" s="157"/>
      <c r="S506" s="157"/>
      <c r="T506" s="157"/>
      <c r="U506" s="157"/>
      <c r="V506" s="157"/>
      <c r="W506" s="157"/>
      <c r="X506" s="157"/>
      <c r="Y506" s="157"/>
      <c r="Z506" s="147"/>
      <c r="AA506" s="147"/>
      <c r="AB506" s="147"/>
      <c r="AC506" s="147"/>
      <c r="AD506" s="147"/>
      <c r="AE506" s="147"/>
      <c r="AF506" s="147"/>
      <c r="AG506" s="147" t="s">
        <v>128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3" x14ac:dyDescent="0.2">
      <c r="A507" s="154"/>
      <c r="B507" s="155"/>
      <c r="C507" s="187" t="s">
        <v>361</v>
      </c>
      <c r="D507" s="158"/>
      <c r="E507" s="159">
        <v>13</v>
      </c>
      <c r="F507" s="157"/>
      <c r="G507" s="157"/>
      <c r="H507" s="157"/>
      <c r="I507" s="157"/>
      <c r="J507" s="157"/>
      <c r="K507" s="157"/>
      <c r="L507" s="157"/>
      <c r="M507" s="157"/>
      <c r="N507" s="156"/>
      <c r="O507" s="156"/>
      <c r="P507" s="156"/>
      <c r="Q507" s="156"/>
      <c r="R507" s="157"/>
      <c r="S507" s="157"/>
      <c r="T507" s="157"/>
      <c r="U507" s="157"/>
      <c r="V507" s="157"/>
      <c r="W507" s="157"/>
      <c r="X507" s="157"/>
      <c r="Y507" s="157"/>
      <c r="Z507" s="147"/>
      <c r="AA507" s="147"/>
      <c r="AB507" s="147"/>
      <c r="AC507" s="147"/>
      <c r="AD507" s="147"/>
      <c r="AE507" s="147"/>
      <c r="AF507" s="147"/>
      <c r="AG507" s="147" t="s">
        <v>128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3" x14ac:dyDescent="0.2">
      <c r="A508" s="154"/>
      <c r="B508" s="155"/>
      <c r="C508" s="187" t="s">
        <v>362</v>
      </c>
      <c r="D508" s="158"/>
      <c r="E508" s="159">
        <v>9</v>
      </c>
      <c r="F508" s="157"/>
      <c r="G508" s="157"/>
      <c r="H508" s="157"/>
      <c r="I508" s="157"/>
      <c r="J508" s="157"/>
      <c r="K508" s="157"/>
      <c r="L508" s="157"/>
      <c r="M508" s="157"/>
      <c r="N508" s="156"/>
      <c r="O508" s="156"/>
      <c r="P508" s="156"/>
      <c r="Q508" s="156"/>
      <c r="R508" s="157"/>
      <c r="S508" s="157"/>
      <c r="T508" s="157"/>
      <c r="U508" s="157"/>
      <c r="V508" s="157"/>
      <c r="W508" s="157"/>
      <c r="X508" s="157"/>
      <c r="Y508" s="157"/>
      <c r="Z508" s="147"/>
      <c r="AA508" s="147"/>
      <c r="AB508" s="147"/>
      <c r="AC508" s="147"/>
      <c r="AD508" s="147"/>
      <c r="AE508" s="147"/>
      <c r="AF508" s="147"/>
      <c r="AG508" s="147" t="s">
        <v>128</v>
      </c>
      <c r="AH508" s="147">
        <v>0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3" x14ac:dyDescent="0.2">
      <c r="A509" s="154"/>
      <c r="B509" s="155"/>
      <c r="C509" s="187" t="s">
        <v>363</v>
      </c>
      <c r="D509" s="158"/>
      <c r="E509" s="159">
        <v>9</v>
      </c>
      <c r="F509" s="157"/>
      <c r="G509" s="157"/>
      <c r="H509" s="157"/>
      <c r="I509" s="157"/>
      <c r="J509" s="157"/>
      <c r="K509" s="157"/>
      <c r="L509" s="157"/>
      <c r="M509" s="157"/>
      <c r="N509" s="156"/>
      <c r="O509" s="156"/>
      <c r="P509" s="156"/>
      <c r="Q509" s="156"/>
      <c r="R509" s="157"/>
      <c r="S509" s="157"/>
      <c r="T509" s="157"/>
      <c r="U509" s="157"/>
      <c r="V509" s="157"/>
      <c r="W509" s="157"/>
      <c r="X509" s="157"/>
      <c r="Y509" s="157"/>
      <c r="Z509" s="147"/>
      <c r="AA509" s="147"/>
      <c r="AB509" s="147"/>
      <c r="AC509" s="147"/>
      <c r="AD509" s="147"/>
      <c r="AE509" s="147"/>
      <c r="AF509" s="147"/>
      <c r="AG509" s="147" t="s">
        <v>128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3" x14ac:dyDescent="0.2">
      <c r="A510" s="154"/>
      <c r="B510" s="155"/>
      <c r="C510" s="188" t="s">
        <v>152</v>
      </c>
      <c r="D510" s="160"/>
      <c r="E510" s="161">
        <v>33</v>
      </c>
      <c r="F510" s="157"/>
      <c r="G510" s="157"/>
      <c r="H510" s="157"/>
      <c r="I510" s="157"/>
      <c r="J510" s="157"/>
      <c r="K510" s="157"/>
      <c r="L510" s="157"/>
      <c r="M510" s="157"/>
      <c r="N510" s="156"/>
      <c r="O510" s="156"/>
      <c r="P510" s="156"/>
      <c r="Q510" s="156"/>
      <c r="R510" s="157"/>
      <c r="S510" s="157"/>
      <c r="T510" s="157"/>
      <c r="U510" s="157"/>
      <c r="V510" s="157"/>
      <c r="W510" s="157"/>
      <c r="X510" s="157"/>
      <c r="Y510" s="157"/>
      <c r="Z510" s="147"/>
      <c r="AA510" s="147"/>
      <c r="AB510" s="147"/>
      <c r="AC510" s="147"/>
      <c r="AD510" s="147"/>
      <c r="AE510" s="147"/>
      <c r="AF510" s="147"/>
      <c r="AG510" s="147" t="s">
        <v>128</v>
      </c>
      <c r="AH510" s="147">
        <v>1</v>
      </c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3" x14ac:dyDescent="0.2">
      <c r="A511" s="154"/>
      <c r="B511" s="155"/>
      <c r="C511" s="187" t="s">
        <v>364</v>
      </c>
      <c r="D511" s="158"/>
      <c r="E511" s="159"/>
      <c r="F511" s="157"/>
      <c r="G511" s="157"/>
      <c r="H511" s="157"/>
      <c r="I511" s="157"/>
      <c r="J511" s="157"/>
      <c r="K511" s="157"/>
      <c r="L511" s="157"/>
      <c r="M511" s="157"/>
      <c r="N511" s="156"/>
      <c r="O511" s="156"/>
      <c r="P511" s="156"/>
      <c r="Q511" s="156"/>
      <c r="R511" s="157"/>
      <c r="S511" s="157"/>
      <c r="T511" s="157"/>
      <c r="U511" s="157"/>
      <c r="V511" s="157"/>
      <c r="W511" s="157"/>
      <c r="X511" s="157"/>
      <c r="Y511" s="157"/>
      <c r="Z511" s="147"/>
      <c r="AA511" s="147"/>
      <c r="AB511" s="147"/>
      <c r="AC511" s="147"/>
      <c r="AD511" s="147"/>
      <c r="AE511" s="147"/>
      <c r="AF511" s="147"/>
      <c r="AG511" s="147" t="s">
        <v>128</v>
      </c>
      <c r="AH511" s="147">
        <v>0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3" x14ac:dyDescent="0.2">
      <c r="A512" s="154"/>
      <c r="B512" s="155"/>
      <c r="C512" s="187" t="s">
        <v>365</v>
      </c>
      <c r="D512" s="158"/>
      <c r="E512" s="159">
        <v>1</v>
      </c>
      <c r="F512" s="157"/>
      <c r="G512" s="157"/>
      <c r="H512" s="157"/>
      <c r="I512" s="157"/>
      <c r="J512" s="157"/>
      <c r="K512" s="157"/>
      <c r="L512" s="157"/>
      <c r="M512" s="157"/>
      <c r="N512" s="156"/>
      <c r="O512" s="156"/>
      <c r="P512" s="156"/>
      <c r="Q512" s="156"/>
      <c r="R512" s="157"/>
      <c r="S512" s="157"/>
      <c r="T512" s="157"/>
      <c r="U512" s="157"/>
      <c r="V512" s="157"/>
      <c r="W512" s="157"/>
      <c r="X512" s="157"/>
      <c r="Y512" s="157"/>
      <c r="Z512" s="147"/>
      <c r="AA512" s="147"/>
      <c r="AB512" s="147"/>
      <c r="AC512" s="147"/>
      <c r="AD512" s="147"/>
      <c r="AE512" s="147"/>
      <c r="AF512" s="147"/>
      <c r="AG512" s="147" t="s">
        <v>128</v>
      </c>
      <c r="AH512" s="147">
        <v>0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2">
      <c r="A513" s="178">
        <v>39</v>
      </c>
      <c r="B513" s="179" t="s">
        <v>366</v>
      </c>
      <c r="C513" s="189" t="s">
        <v>367</v>
      </c>
      <c r="D513" s="180" t="s">
        <v>368</v>
      </c>
      <c r="E513" s="181">
        <v>260</v>
      </c>
      <c r="F513" s="182"/>
      <c r="G513" s="183">
        <f>ROUND(E513*F513,2)</f>
        <v>0</v>
      </c>
      <c r="H513" s="182"/>
      <c r="I513" s="183">
        <f>ROUND(E513*H513,2)</f>
        <v>0</v>
      </c>
      <c r="J513" s="182"/>
      <c r="K513" s="183">
        <f>ROUND(E513*J513,2)</f>
        <v>0</v>
      </c>
      <c r="L513" s="183">
        <v>15</v>
      </c>
      <c r="M513" s="183">
        <f>G513*(1+L513/100)</f>
        <v>0</v>
      </c>
      <c r="N513" s="181">
        <v>0</v>
      </c>
      <c r="O513" s="181">
        <f>ROUND(E513*N513,2)</f>
        <v>0</v>
      </c>
      <c r="P513" s="181">
        <v>1.98E-3</v>
      </c>
      <c r="Q513" s="181">
        <f>ROUND(E513*P513,2)</f>
        <v>0.51</v>
      </c>
      <c r="R513" s="183"/>
      <c r="S513" s="183" t="s">
        <v>123</v>
      </c>
      <c r="T513" s="184" t="s">
        <v>123</v>
      </c>
      <c r="U513" s="157">
        <v>8.3000000000000004E-2</v>
      </c>
      <c r="V513" s="157">
        <f>ROUND(E513*U513,2)</f>
        <v>21.58</v>
      </c>
      <c r="W513" s="157"/>
      <c r="X513" s="157" t="s">
        <v>124</v>
      </c>
      <c r="Y513" s="157" t="s">
        <v>125</v>
      </c>
      <c r="Z513" s="147"/>
      <c r="AA513" s="147"/>
      <c r="AB513" s="147"/>
      <c r="AC513" s="147"/>
      <c r="AD513" s="147"/>
      <c r="AE513" s="147"/>
      <c r="AF513" s="147"/>
      <c r="AG513" s="147" t="s">
        <v>126</v>
      </c>
      <c r="AH513" s="147"/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ht="22.5" outlineLevel="1" x14ac:dyDescent="0.2">
      <c r="A514" s="170">
        <v>40</v>
      </c>
      <c r="B514" s="171" t="s">
        <v>369</v>
      </c>
      <c r="C514" s="186" t="s">
        <v>370</v>
      </c>
      <c r="D514" s="172" t="s">
        <v>368</v>
      </c>
      <c r="E514" s="173">
        <v>260</v>
      </c>
      <c r="F514" s="174"/>
      <c r="G514" s="175">
        <f>ROUND(E514*F514,2)</f>
        <v>0</v>
      </c>
      <c r="H514" s="174"/>
      <c r="I514" s="175">
        <f>ROUND(E514*H514,2)</f>
        <v>0</v>
      </c>
      <c r="J514" s="174"/>
      <c r="K514" s="175">
        <f>ROUND(E514*J514,2)</f>
        <v>0</v>
      </c>
      <c r="L514" s="175">
        <v>15</v>
      </c>
      <c r="M514" s="175">
        <f>G514*(1+L514/100)</f>
        <v>0</v>
      </c>
      <c r="N514" s="173">
        <v>1.31E-3</v>
      </c>
      <c r="O514" s="173">
        <f>ROUND(E514*N514,2)</f>
        <v>0.34</v>
      </c>
      <c r="P514" s="173">
        <v>0</v>
      </c>
      <c r="Q514" s="173">
        <f>ROUND(E514*P514,2)</f>
        <v>0</v>
      </c>
      <c r="R514" s="175"/>
      <c r="S514" s="175" t="s">
        <v>123</v>
      </c>
      <c r="T514" s="176" t="s">
        <v>123</v>
      </c>
      <c r="U514" s="157">
        <v>0.79700000000000004</v>
      </c>
      <c r="V514" s="157">
        <f>ROUND(E514*U514,2)</f>
        <v>207.22</v>
      </c>
      <c r="W514" s="157"/>
      <c r="X514" s="157" t="s">
        <v>124</v>
      </c>
      <c r="Y514" s="157" t="s">
        <v>125</v>
      </c>
      <c r="Z514" s="147"/>
      <c r="AA514" s="147"/>
      <c r="AB514" s="147"/>
      <c r="AC514" s="147"/>
      <c r="AD514" s="147"/>
      <c r="AE514" s="147"/>
      <c r="AF514" s="147"/>
      <c r="AG514" s="147" t="s">
        <v>126</v>
      </c>
      <c r="AH514" s="147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2" x14ac:dyDescent="0.2">
      <c r="A515" s="154"/>
      <c r="B515" s="155"/>
      <c r="C515" s="249" t="s">
        <v>371</v>
      </c>
      <c r="D515" s="250"/>
      <c r="E515" s="250"/>
      <c r="F515" s="250"/>
      <c r="G515" s="250"/>
      <c r="H515" s="157"/>
      <c r="I515" s="157"/>
      <c r="J515" s="157"/>
      <c r="K515" s="157"/>
      <c r="L515" s="157"/>
      <c r="M515" s="157"/>
      <c r="N515" s="156"/>
      <c r="O515" s="156"/>
      <c r="P515" s="156"/>
      <c r="Q515" s="156"/>
      <c r="R515" s="157"/>
      <c r="S515" s="157"/>
      <c r="T515" s="157"/>
      <c r="U515" s="157"/>
      <c r="V515" s="157"/>
      <c r="W515" s="157"/>
      <c r="X515" s="157"/>
      <c r="Y515" s="157"/>
      <c r="Z515" s="147"/>
      <c r="AA515" s="147"/>
      <c r="AB515" s="147"/>
      <c r="AC515" s="147"/>
      <c r="AD515" s="147"/>
      <c r="AE515" s="147"/>
      <c r="AF515" s="147"/>
      <c r="AG515" s="147" t="s">
        <v>132</v>
      </c>
      <c r="AH515" s="147"/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3" x14ac:dyDescent="0.2">
      <c r="A516" s="154"/>
      <c r="B516" s="155"/>
      <c r="C516" s="251" t="s">
        <v>372</v>
      </c>
      <c r="D516" s="252"/>
      <c r="E516" s="252"/>
      <c r="F516" s="252"/>
      <c r="G516" s="252"/>
      <c r="H516" s="157"/>
      <c r="I516" s="157"/>
      <c r="J516" s="157"/>
      <c r="K516" s="157"/>
      <c r="L516" s="157"/>
      <c r="M516" s="157"/>
      <c r="N516" s="156"/>
      <c r="O516" s="156"/>
      <c r="P516" s="156"/>
      <c r="Q516" s="156"/>
      <c r="R516" s="157"/>
      <c r="S516" s="157"/>
      <c r="T516" s="157"/>
      <c r="U516" s="157"/>
      <c r="V516" s="157"/>
      <c r="W516" s="157"/>
      <c r="X516" s="157"/>
      <c r="Y516" s="157"/>
      <c r="Z516" s="147"/>
      <c r="AA516" s="147"/>
      <c r="AB516" s="147"/>
      <c r="AC516" s="147"/>
      <c r="AD516" s="147"/>
      <c r="AE516" s="147"/>
      <c r="AF516" s="147"/>
      <c r="AG516" s="147" t="s">
        <v>132</v>
      </c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1" x14ac:dyDescent="0.2">
      <c r="A517" s="178">
        <v>41</v>
      </c>
      <c r="B517" s="179" t="s">
        <v>373</v>
      </c>
      <c r="C517" s="189" t="s">
        <v>374</v>
      </c>
      <c r="D517" s="180" t="s">
        <v>122</v>
      </c>
      <c r="E517" s="181">
        <v>9</v>
      </c>
      <c r="F517" s="182"/>
      <c r="G517" s="183">
        <f>ROUND(E517*F517,2)</f>
        <v>0</v>
      </c>
      <c r="H517" s="182"/>
      <c r="I517" s="183">
        <f>ROUND(E517*H517,2)</f>
        <v>0</v>
      </c>
      <c r="J517" s="182"/>
      <c r="K517" s="183">
        <f>ROUND(E517*J517,2)</f>
        <v>0</v>
      </c>
      <c r="L517" s="183">
        <v>15</v>
      </c>
      <c r="M517" s="183">
        <f>G517*(1+L517/100)</f>
        <v>0</v>
      </c>
      <c r="N517" s="181">
        <v>5.5000000000000003E-4</v>
      </c>
      <c r="O517" s="181">
        <f>ROUND(E517*N517,2)</f>
        <v>0</v>
      </c>
      <c r="P517" s="181">
        <v>0</v>
      </c>
      <c r="Q517" s="181">
        <f>ROUND(E517*P517,2)</f>
        <v>0</v>
      </c>
      <c r="R517" s="183"/>
      <c r="S517" s="183" t="s">
        <v>123</v>
      </c>
      <c r="T517" s="184" t="s">
        <v>123</v>
      </c>
      <c r="U517" s="157">
        <v>0.36670000000000003</v>
      </c>
      <c r="V517" s="157">
        <f>ROUND(E517*U517,2)</f>
        <v>3.3</v>
      </c>
      <c r="W517" s="157"/>
      <c r="X517" s="157" t="s">
        <v>124</v>
      </c>
      <c r="Y517" s="157" t="s">
        <v>125</v>
      </c>
      <c r="Z517" s="147"/>
      <c r="AA517" s="147"/>
      <c r="AB517" s="147"/>
      <c r="AC517" s="147"/>
      <c r="AD517" s="147"/>
      <c r="AE517" s="147"/>
      <c r="AF517" s="147"/>
      <c r="AG517" s="147" t="s">
        <v>126</v>
      </c>
      <c r="AH517" s="147"/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1" x14ac:dyDescent="0.2">
      <c r="A518" s="178">
        <v>42</v>
      </c>
      <c r="B518" s="179" t="s">
        <v>375</v>
      </c>
      <c r="C518" s="189" t="s">
        <v>376</v>
      </c>
      <c r="D518" s="180" t="s">
        <v>283</v>
      </c>
      <c r="E518" s="181">
        <v>9</v>
      </c>
      <c r="F518" s="182"/>
      <c r="G518" s="183">
        <f>ROUND(E518*F518,2)</f>
        <v>0</v>
      </c>
      <c r="H518" s="182"/>
      <c r="I518" s="183">
        <f>ROUND(E518*H518,2)</f>
        <v>0</v>
      </c>
      <c r="J518" s="182"/>
      <c r="K518" s="183">
        <f>ROUND(E518*J518,2)</f>
        <v>0</v>
      </c>
      <c r="L518" s="183">
        <v>15</v>
      </c>
      <c r="M518" s="183">
        <f>G518*(1+L518/100)</f>
        <v>0</v>
      </c>
      <c r="N518" s="181">
        <v>0</v>
      </c>
      <c r="O518" s="181">
        <f>ROUND(E518*N518,2)</f>
        <v>0</v>
      </c>
      <c r="P518" s="181">
        <v>0</v>
      </c>
      <c r="Q518" s="181">
        <f>ROUND(E518*P518,2)</f>
        <v>0</v>
      </c>
      <c r="R518" s="183"/>
      <c r="S518" s="183" t="s">
        <v>284</v>
      </c>
      <c r="T518" s="184" t="s">
        <v>203</v>
      </c>
      <c r="U518" s="157">
        <v>0</v>
      </c>
      <c r="V518" s="157">
        <f>ROUND(E518*U518,2)</f>
        <v>0</v>
      </c>
      <c r="W518" s="157"/>
      <c r="X518" s="157" t="s">
        <v>124</v>
      </c>
      <c r="Y518" s="157" t="s">
        <v>125</v>
      </c>
      <c r="Z518" s="147"/>
      <c r="AA518" s="147"/>
      <c r="AB518" s="147"/>
      <c r="AC518" s="147"/>
      <c r="AD518" s="147"/>
      <c r="AE518" s="147"/>
      <c r="AF518" s="147"/>
      <c r="AG518" s="147" t="s">
        <v>126</v>
      </c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2">
      <c r="A519" s="178">
        <v>43</v>
      </c>
      <c r="B519" s="179" t="s">
        <v>377</v>
      </c>
      <c r="C519" s="189" t="s">
        <v>378</v>
      </c>
      <c r="D519" s="180" t="s">
        <v>292</v>
      </c>
      <c r="E519" s="181">
        <v>1</v>
      </c>
      <c r="F519" s="182"/>
      <c r="G519" s="183">
        <f>ROUND(E519*F519,2)</f>
        <v>0</v>
      </c>
      <c r="H519" s="182"/>
      <c r="I519" s="183">
        <f>ROUND(E519*H519,2)</f>
        <v>0</v>
      </c>
      <c r="J519" s="182"/>
      <c r="K519" s="183">
        <f>ROUND(E519*J519,2)</f>
        <v>0</v>
      </c>
      <c r="L519" s="183">
        <v>15</v>
      </c>
      <c r="M519" s="183">
        <f>G519*(1+L519/100)</f>
        <v>0</v>
      </c>
      <c r="N519" s="181">
        <v>0</v>
      </c>
      <c r="O519" s="181">
        <f>ROUND(E519*N519,2)</f>
        <v>0</v>
      </c>
      <c r="P519" s="181">
        <v>0</v>
      </c>
      <c r="Q519" s="181">
        <f>ROUND(E519*P519,2)</f>
        <v>0</v>
      </c>
      <c r="R519" s="183"/>
      <c r="S519" s="183" t="s">
        <v>284</v>
      </c>
      <c r="T519" s="184" t="s">
        <v>203</v>
      </c>
      <c r="U519" s="157">
        <v>0</v>
      </c>
      <c r="V519" s="157">
        <f>ROUND(E519*U519,2)</f>
        <v>0</v>
      </c>
      <c r="W519" s="157"/>
      <c r="X519" s="157" t="s">
        <v>124</v>
      </c>
      <c r="Y519" s="157" t="s">
        <v>125</v>
      </c>
      <c r="Z519" s="147"/>
      <c r="AA519" s="147"/>
      <c r="AB519" s="147"/>
      <c r="AC519" s="147"/>
      <c r="AD519" s="147"/>
      <c r="AE519" s="147"/>
      <c r="AF519" s="147"/>
      <c r="AG519" s="147" t="s">
        <v>126</v>
      </c>
      <c r="AH519" s="147"/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2">
      <c r="A520" s="178">
        <v>44</v>
      </c>
      <c r="B520" s="179" t="s">
        <v>379</v>
      </c>
      <c r="C520" s="189" t="s">
        <v>380</v>
      </c>
      <c r="D520" s="180" t="s">
        <v>347</v>
      </c>
      <c r="E520" s="181">
        <v>0.35541</v>
      </c>
      <c r="F520" s="182"/>
      <c r="G520" s="183">
        <f>ROUND(E520*F520,2)</f>
        <v>0</v>
      </c>
      <c r="H520" s="182"/>
      <c r="I520" s="183">
        <f>ROUND(E520*H520,2)</f>
        <v>0</v>
      </c>
      <c r="J520" s="182"/>
      <c r="K520" s="183">
        <f>ROUND(E520*J520,2)</f>
        <v>0</v>
      </c>
      <c r="L520" s="183">
        <v>15</v>
      </c>
      <c r="M520" s="183">
        <f>G520*(1+L520/100)</f>
        <v>0</v>
      </c>
      <c r="N520" s="181">
        <v>0</v>
      </c>
      <c r="O520" s="181">
        <f>ROUND(E520*N520,2)</f>
        <v>0</v>
      </c>
      <c r="P520" s="181">
        <v>0</v>
      </c>
      <c r="Q520" s="181">
        <f>ROUND(E520*P520,2)</f>
        <v>0</v>
      </c>
      <c r="R520" s="183"/>
      <c r="S520" s="183" t="s">
        <v>123</v>
      </c>
      <c r="T520" s="184" t="s">
        <v>123</v>
      </c>
      <c r="U520" s="157">
        <v>1.575</v>
      </c>
      <c r="V520" s="157">
        <f>ROUND(E520*U520,2)</f>
        <v>0.56000000000000005</v>
      </c>
      <c r="W520" s="157"/>
      <c r="X520" s="157" t="s">
        <v>348</v>
      </c>
      <c r="Y520" s="157" t="s">
        <v>125</v>
      </c>
      <c r="Z520" s="147"/>
      <c r="AA520" s="147"/>
      <c r="AB520" s="147"/>
      <c r="AC520" s="147"/>
      <c r="AD520" s="147"/>
      <c r="AE520" s="147"/>
      <c r="AF520" s="147"/>
      <c r="AG520" s="147" t="s">
        <v>349</v>
      </c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x14ac:dyDescent="0.2">
      <c r="A521" s="163" t="s">
        <v>118</v>
      </c>
      <c r="B521" s="164" t="s">
        <v>73</v>
      </c>
      <c r="C521" s="185" t="s">
        <v>74</v>
      </c>
      <c r="D521" s="165"/>
      <c r="E521" s="166"/>
      <c r="F521" s="167"/>
      <c r="G521" s="167">
        <f>SUMIF(AG522:AG664,"&lt;&gt;NOR",G522:G664)</f>
        <v>0</v>
      </c>
      <c r="H521" s="167"/>
      <c r="I521" s="167">
        <f>SUM(I522:I664)</f>
        <v>0</v>
      </c>
      <c r="J521" s="167"/>
      <c r="K521" s="167">
        <f>SUM(K522:K664)</f>
        <v>0</v>
      </c>
      <c r="L521" s="167"/>
      <c r="M521" s="167">
        <f>SUM(M522:M664)</f>
        <v>0</v>
      </c>
      <c r="N521" s="166"/>
      <c r="O521" s="166">
        <f>SUM(O522:O664)</f>
        <v>1.2300000000000002</v>
      </c>
      <c r="P521" s="166"/>
      <c r="Q521" s="166">
        <f>SUM(Q522:Q664)</f>
        <v>1.2900000000000003</v>
      </c>
      <c r="R521" s="167"/>
      <c r="S521" s="167"/>
      <c r="T521" s="168"/>
      <c r="U521" s="162"/>
      <c r="V521" s="162">
        <f>SUM(V522:V664)</f>
        <v>708.35999999999967</v>
      </c>
      <c r="W521" s="162"/>
      <c r="X521" s="162"/>
      <c r="Y521" s="162"/>
      <c r="AG521" t="s">
        <v>119</v>
      </c>
    </row>
    <row r="522" spans="1:60" outlineLevel="1" x14ac:dyDescent="0.2">
      <c r="A522" s="170">
        <v>45</v>
      </c>
      <c r="B522" s="171" t="s">
        <v>381</v>
      </c>
      <c r="C522" s="186" t="s">
        <v>382</v>
      </c>
      <c r="D522" s="172" t="s">
        <v>368</v>
      </c>
      <c r="E522" s="173">
        <v>80</v>
      </c>
      <c r="F522" s="174"/>
      <c r="G522" s="175">
        <f>ROUND(E522*F522,2)</f>
        <v>0</v>
      </c>
      <c r="H522" s="174"/>
      <c r="I522" s="175">
        <f>ROUND(E522*H522,2)</f>
        <v>0</v>
      </c>
      <c r="J522" s="174"/>
      <c r="K522" s="175">
        <f>ROUND(E522*J522,2)</f>
        <v>0</v>
      </c>
      <c r="L522" s="175">
        <v>15</v>
      </c>
      <c r="M522" s="175">
        <f>G522*(1+L522/100)</f>
        <v>0</v>
      </c>
      <c r="N522" s="173">
        <v>0</v>
      </c>
      <c r="O522" s="173">
        <f>ROUND(E522*N522,2)</f>
        <v>0</v>
      </c>
      <c r="P522" s="173">
        <v>4.9699999999999996E-3</v>
      </c>
      <c r="Q522" s="173">
        <f>ROUND(E522*P522,2)</f>
        <v>0.4</v>
      </c>
      <c r="R522" s="175"/>
      <c r="S522" s="175" t="s">
        <v>123</v>
      </c>
      <c r="T522" s="176" t="s">
        <v>123</v>
      </c>
      <c r="U522" s="157">
        <v>0.20399999999999999</v>
      </c>
      <c r="V522" s="157">
        <f>ROUND(E522*U522,2)</f>
        <v>16.32</v>
      </c>
      <c r="W522" s="157"/>
      <c r="X522" s="157" t="s">
        <v>124</v>
      </c>
      <c r="Y522" s="157" t="s">
        <v>125</v>
      </c>
      <c r="Z522" s="147"/>
      <c r="AA522" s="147"/>
      <c r="AB522" s="147"/>
      <c r="AC522" s="147"/>
      <c r="AD522" s="147"/>
      <c r="AE522" s="147"/>
      <c r="AF522" s="147"/>
      <c r="AG522" s="147" t="s">
        <v>126</v>
      </c>
      <c r="AH522" s="147"/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2" x14ac:dyDescent="0.2">
      <c r="A523" s="154"/>
      <c r="B523" s="155"/>
      <c r="C523" s="187" t="s">
        <v>383</v>
      </c>
      <c r="D523" s="158"/>
      <c r="E523" s="159">
        <v>80</v>
      </c>
      <c r="F523" s="157"/>
      <c r="G523" s="157"/>
      <c r="H523" s="157"/>
      <c r="I523" s="157"/>
      <c r="J523" s="157"/>
      <c r="K523" s="157"/>
      <c r="L523" s="157"/>
      <c r="M523" s="157"/>
      <c r="N523" s="156"/>
      <c r="O523" s="156"/>
      <c r="P523" s="156"/>
      <c r="Q523" s="156"/>
      <c r="R523" s="157"/>
      <c r="S523" s="157"/>
      <c r="T523" s="157"/>
      <c r="U523" s="157"/>
      <c r="V523" s="157"/>
      <c r="W523" s="157"/>
      <c r="X523" s="157"/>
      <c r="Y523" s="157"/>
      <c r="Z523" s="147"/>
      <c r="AA523" s="147"/>
      <c r="AB523" s="147"/>
      <c r="AC523" s="147"/>
      <c r="AD523" s="147"/>
      <c r="AE523" s="147"/>
      <c r="AF523" s="147"/>
      <c r="AG523" s="147" t="s">
        <v>128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2">
      <c r="A524" s="178">
        <v>46</v>
      </c>
      <c r="B524" s="179" t="s">
        <v>384</v>
      </c>
      <c r="C524" s="189" t="s">
        <v>385</v>
      </c>
      <c r="D524" s="180" t="s">
        <v>368</v>
      </c>
      <c r="E524" s="181">
        <v>10</v>
      </c>
      <c r="F524" s="182"/>
      <c r="G524" s="183">
        <f>ROUND(E524*F524,2)</f>
        <v>0</v>
      </c>
      <c r="H524" s="182"/>
      <c r="I524" s="183">
        <f>ROUND(E524*H524,2)</f>
        <v>0</v>
      </c>
      <c r="J524" s="182"/>
      <c r="K524" s="183">
        <f>ROUND(E524*J524,2)</f>
        <v>0</v>
      </c>
      <c r="L524" s="183">
        <v>15</v>
      </c>
      <c r="M524" s="183">
        <f>G524*(1+L524/100)</f>
        <v>0</v>
      </c>
      <c r="N524" s="181">
        <v>0</v>
      </c>
      <c r="O524" s="181">
        <f>ROUND(E524*N524,2)</f>
        <v>0</v>
      </c>
      <c r="P524" s="181">
        <v>6.7000000000000002E-3</v>
      </c>
      <c r="Q524" s="181">
        <f>ROUND(E524*P524,2)</f>
        <v>7.0000000000000007E-2</v>
      </c>
      <c r="R524" s="183"/>
      <c r="S524" s="183" t="s">
        <v>123</v>
      </c>
      <c r="T524" s="184" t="s">
        <v>123</v>
      </c>
      <c r="U524" s="157">
        <v>0.23899999999999999</v>
      </c>
      <c r="V524" s="157">
        <f>ROUND(E524*U524,2)</f>
        <v>2.39</v>
      </c>
      <c r="W524" s="157"/>
      <c r="X524" s="157" t="s">
        <v>124</v>
      </c>
      <c r="Y524" s="157" t="s">
        <v>125</v>
      </c>
      <c r="Z524" s="147"/>
      <c r="AA524" s="147"/>
      <c r="AB524" s="147"/>
      <c r="AC524" s="147"/>
      <c r="AD524" s="147"/>
      <c r="AE524" s="147"/>
      <c r="AF524" s="147"/>
      <c r="AG524" s="147" t="s">
        <v>126</v>
      </c>
      <c r="AH524" s="147"/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ht="22.5" outlineLevel="1" x14ac:dyDescent="0.2">
      <c r="A525" s="170">
        <v>47</v>
      </c>
      <c r="B525" s="171" t="s">
        <v>386</v>
      </c>
      <c r="C525" s="186" t="s">
        <v>387</v>
      </c>
      <c r="D525" s="172" t="s">
        <v>368</v>
      </c>
      <c r="E525" s="173">
        <v>20</v>
      </c>
      <c r="F525" s="174"/>
      <c r="G525" s="175">
        <f>ROUND(E525*F525,2)</f>
        <v>0</v>
      </c>
      <c r="H525" s="174"/>
      <c r="I525" s="175">
        <f>ROUND(E525*H525,2)</f>
        <v>0</v>
      </c>
      <c r="J525" s="174"/>
      <c r="K525" s="175">
        <f>ROUND(E525*J525,2)</f>
        <v>0</v>
      </c>
      <c r="L525" s="175">
        <v>15</v>
      </c>
      <c r="M525" s="175">
        <f>G525*(1+L525/100)</f>
        <v>0</v>
      </c>
      <c r="N525" s="173">
        <v>1.6199999999999999E-3</v>
      </c>
      <c r="O525" s="173">
        <f>ROUND(E525*N525,2)</f>
        <v>0.03</v>
      </c>
      <c r="P525" s="173">
        <v>0</v>
      </c>
      <c r="Q525" s="173">
        <f>ROUND(E525*P525,2)</f>
        <v>0</v>
      </c>
      <c r="R525" s="175"/>
      <c r="S525" s="175" t="s">
        <v>123</v>
      </c>
      <c r="T525" s="176" t="s">
        <v>123</v>
      </c>
      <c r="U525" s="157">
        <v>0.31900000000000001</v>
      </c>
      <c r="V525" s="157">
        <f>ROUND(E525*U525,2)</f>
        <v>6.38</v>
      </c>
      <c r="W525" s="157"/>
      <c r="X525" s="157" t="s">
        <v>124</v>
      </c>
      <c r="Y525" s="157" t="s">
        <v>125</v>
      </c>
      <c r="Z525" s="147"/>
      <c r="AA525" s="147"/>
      <c r="AB525" s="147"/>
      <c r="AC525" s="147"/>
      <c r="AD525" s="147"/>
      <c r="AE525" s="147"/>
      <c r="AF525" s="147"/>
      <c r="AG525" s="147" t="s">
        <v>126</v>
      </c>
      <c r="AH525" s="147"/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2" x14ac:dyDescent="0.2">
      <c r="A526" s="154"/>
      <c r="B526" s="155"/>
      <c r="C526" s="249" t="s">
        <v>388</v>
      </c>
      <c r="D526" s="250"/>
      <c r="E526" s="250"/>
      <c r="F526" s="250"/>
      <c r="G526" s="250"/>
      <c r="H526" s="157"/>
      <c r="I526" s="157"/>
      <c r="J526" s="157"/>
      <c r="K526" s="157"/>
      <c r="L526" s="157"/>
      <c r="M526" s="157"/>
      <c r="N526" s="156"/>
      <c r="O526" s="156"/>
      <c r="P526" s="156"/>
      <c r="Q526" s="156"/>
      <c r="R526" s="157"/>
      <c r="S526" s="157"/>
      <c r="T526" s="157"/>
      <c r="U526" s="157"/>
      <c r="V526" s="157"/>
      <c r="W526" s="157"/>
      <c r="X526" s="157"/>
      <c r="Y526" s="157"/>
      <c r="Z526" s="147"/>
      <c r="AA526" s="147"/>
      <c r="AB526" s="147"/>
      <c r="AC526" s="147"/>
      <c r="AD526" s="147"/>
      <c r="AE526" s="147"/>
      <c r="AF526" s="147"/>
      <c r="AG526" s="147" t="s">
        <v>132</v>
      </c>
      <c r="AH526" s="147"/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3" x14ac:dyDescent="0.2">
      <c r="A527" s="154"/>
      <c r="B527" s="155"/>
      <c r="C527" s="251" t="s">
        <v>389</v>
      </c>
      <c r="D527" s="252"/>
      <c r="E527" s="252"/>
      <c r="F527" s="252"/>
      <c r="G527" s="252"/>
      <c r="H527" s="157"/>
      <c r="I527" s="157"/>
      <c r="J527" s="157"/>
      <c r="K527" s="157"/>
      <c r="L527" s="157"/>
      <c r="M527" s="157"/>
      <c r="N527" s="156"/>
      <c r="O527" s="156"/>
      <c r="P527" s="156"/>
      <c r="Q527" s="156"/>
      <c r="R527" s="157"/>
      <c r="S527" s="157"/>
      <c r="T527" s="157"/>
      <c r="U527" s="157"/>
      <c r="V527" s="157"/>
      <c r="W527" s="157"/>
      <c r="X527" s="157"/>
      <c r="Y527" s="157"/>
      <c r="Z527" s="147"/>
      <c r="AA527" s="147"/>
      <c r="AB527" s="147"/>
      <c r="AC527" s="147"/>
      <c r="AD527" s="147"/>
      <c r="AE527" s="147"/>
      <c r="AF527" s="147"/>
      <c r="AG527" s="147" t="s">
        <v>132</v>
      </c>
      <c r="AH527" s="147"/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ht="22.5" outlineLevel="1" x14ac:dyDescent="0.2">
      <c r="A528" s="170">
        <v>48</v>
      </c>
      <c r="B528" s="171" t="s">
        <v>390</v>
      </c>
      <c r="C528" s="186" t="s">
        <v>391</v>
      </c>
      <c r="D528" s="172" t="s">
        <v>368</v>
      </c>
      <c r="E528" s="173">
        <v>60</v>
      </c>
      <c r="F528" s="174"/>
      <c r="G528" s="175">
        <f>ROUND(E528*F528,2)</f>
        <v>0</v>
      </c>
      <c r="H528" s="174"/>
      <c r="I528" s="175">
        <f>ROUND(E528*H528,2)</f>
        <v>0</v>
      </c>
      <c r="J528" s="174"/>
      <c r="K528" s="175">
        <f>ROUND(E528*J528,2)</f>
        <v>0</v>
      </c>
      <c r="L528" s="175">
        <v>15</v>
      </c>
      <c r="M528" s="175">
        <f>G528*(1+L528/100)</f>
        <v>0</v>
      </c>
      <c r="N528" s="173">
        <v>1.9300000000000001E-3</v>
      </c>
      <c r="O528" s="173">
        <f>ROUND(E528*N528,2)</f>
        <v>0.12</v>
      </c>
      <c r="P528" s="173">
        <v>0</v>
      </c>
      <c r="Q528" s="173">
        <f>ROUND(E528*P528,2)</f>
        <v>0</v>
      </c>
      <c r="R528" s="175"/>
      <c r="S528" s="175" t="s">
        <v>123</v>
      </c>
      <c r="T528" s="176" t="s">
        <v>123</v>
      </c>
      <c r="U528" s="157">
        <v>0.33200000000000002</v>
      </c>
      <c r="V528" s="157">
        <f>ROUND(E528*U528,2)</f>
        <v>19.920000000000002</v>
      </c>
      <c r="W528" s="157"/>
      <c r="X528" s="157" t="s">
        <v>124</v>
      </c>
      <c r="Y528" s="157" t="s">
        <v>125</v>
      </c>
      <c r="Z528" s="147"/>
      <c r="AA528" s="147"/>
      <c r="AB528" s="147"/>
      <c r="AC528" s="147"/>
      <c r="AD528" s="147"/>
      <c r="AE528" s="147"/>
      <c r="AF528" s="147"/>
      <c r="AG528" s="147" t="s">
        <v>126</v>
      </c>
      <c r="AH528" s="147"/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2" x14ac:dyDescent="0.2">
      <c r="A529" s="154"/>
      <c r="B529" s="155"/>
      <c r="C529" s="249" t="s">
        <v>392</v>
      </c>
      <c r="D529" s="250"/>
      <c r="E529" s="250"/>
      <c r="F529" s="250"/>
      <c r="G529" s="250"/>
      <c r="H529" s="157"/>
      <c r="I529" s="157"/>
      <c r="J529" s="157"/>
      <c r="K529" s="157"/>
      <c r="L529" s="157"/>
      <c r="M529" s="157"/>
      <c r="N529" s="156"/>
      <c r="O529" s="156"/>
      <c r="P529" s="156"/>
      <c r="Q529" s="156"/>
      <c r="R529" s="157"/>
      <c r="S529" s="157"/>
      <c r="T529" s="157"/>
      <c r="U529" s="157"/>
      <c r="V529" s="157"/>
      <c r="W529" s="157"/>
      <c r="X529" s="157"/>
      <c r="Y529" s="157"/>
      <c r="Z529" s="147"/>
      <c r="AA529" s="147"/>
      <c r="AB529" s="147"/>
      <c r="AC529" s="147"/>
      <c r="AD529" s="147"/>
      <c r="AE529" s="147"/>
      <c r="AF529" s="147"/>
      <c r="AG529" s="147" t="s">
        <v>132</v>
      </c>
      <c r="AH529" s="147"/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3" x14ac:dyDescent="0.2">
      <c r="A530" s="154"/>
      <c r="B530" s="155"/>
      <c r="C530" s="251" t="s">
        <v>389</v>
      </c>
      <c r="D530" s="252"/>
      <c r="E530" s="252"/>
      <c r="F530" s="252"/>
      <c r="G530" s="252"/>
      <c r="H530" s="157"/>
      <c r="I530" s="157"/>
      <c r="J530" s="157"/>
      <c r="K530" s="157"/>
      <c r="L530" s="157"/>
      <c r="M530" s="157"/>
      <c r="N530" s="156"/>
      <c r="O530" s="156"/>
      <c r="P530" s="156"/>
      <c r="Q530" s="156"/>
      <c r="R530" s="157"/>
      <c r="S530" s="157"/>
      <c r="T530" s="157"/>
      <c r="U530" s="157"/>
      <c r="V530" s="157"/>
      <c r="W530" s="157"/>
      <c r="X530" s="157"/>
      <c r="Y530" s="157"/>
      <c r="Z530" s="147"/>
      <c r="AA530" s="147"/>
      <c r="AB530" s="147"/>
      <c r="AC530" s="147"/>
      <c r="AD530" s="147"/>
      <c r="AE530" s="147"/>
      <c r="AF530" s="147"/>
      <c r="AG530" s="147" t="s">
        <v>132</v>
      </c>
      <c r="AH530" s="147"/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ht="22.5" outlineLevel="1" x14ac:dyDescent="0.2">
      <c r="A531" s="170">
        <v>49</v>
      </c>
      <c r="B531" s="171" t="s">
        <v>393</v>
      </c>
      <c r="C531" s="186" t="s">
        <v>394</v>
      </c>
      <c r="D531" s="172" t="s">
        <v>368</v>
      </c>
      <c r="E531" s="173">
        <v>10</v>
      </c>
      <c r="F531" s="174"/>
      <c r="G531" s="175">
        <f>ROUND(E531*F531,2)</f>
        <v>0</v>
      </c>
      <c r="H531" s="174"/>
      <c r="I531" s="175">
        <f>ROUND(E531*H531,2)</f>
        <v>0</v>
      </c>
      <c r="J531" s="174"/>
      <c r="K531" s="175">
        <f>ROUND(E531*J531,2)</f>
        <v>0</v>
      </c>
      <c r="L531" s="175">
        <v>15</v>
      </c>
      <c r="M531" s="175">
        <f>G531*(1+L531/100)</f>
        <v>0</v>
      </c>
      <c r="N531" s="173">
        <v>2.47E-3</v>
      </c>
      <c r="O531" s="173">
        <f>ROUND(E531*N531,2)</f>
        <v>0.02</v>
      </c>
      <c r="P531" s="173">
        <v>0</v>
      </c>
      <c r="Q531" s="173">
        <f>ROUND(E531*P531,2)</f>
        <v>0</v>
      </c>
      <c r="R531" s="175"/>
      <c r="S531" s="175" t="s">
        <v>123</v>
      </c>
      <c r="T531" s="176" t="s">
        <v>123</v>
      </c>
      <c r="U531" s="157">
        <v>0.34799999999999998</v>
      </c>
      <c r="V531" s="157">
        <f>ROUND(E531*U531,2)</f>
        <v>3.48</v>
      </c>
      <c r="W531" s="157"/>
      <c r="X531" s="157" t="s">
        <v>124</v>
      </c>
      <c r="Y531" s="157" t="s">
        <v>125</v>
      </c>
      <c r="Z531" s="147"/>
      <c r="AA531" s="147"/>
      <c r="AB531" s="147"/>
      <c r="AC531" s="147"/>
      <c r="AD531" s="147"/>
      <c r="AE531" s="147"/>
      <c r="AF531" s="147"/>
      <c r="AG531" s="147" t="s">
        <v>126</v>
      </c>
      <c r="AH531" s="147"/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2" x14ac:dyDescent="0.2">
      <c r="A532" s="154"/>
      <c r="B532" s="155"/>
      <c r="C532" s="249" t="s">
        <v>392</v>
      </c>
      <c r="D532" s="250"/>
      <c r="E532" s="250"/>
      <c r="F532" s="250"/>
      <c r="G532" s="250"/>
      <c r="H532" s="157"/>
      <c r="I532" s="157"/>
      <c r="J532" s="157"/>
      <c r="K532" s="157"/>
      <c r="L532" s="157"/>
      <c r="M532" s="157"/>
      <c r="N532" s="156"/>
      <c r="O532" s="156"/>
      <c r="P532" s="156"/>
      <c r="Q532" s="156"/>
      <c r="R532" s="157"/>
      <c r="S532" s="157"/>
      <c r="T532" s="157"/>
      <c r="U532" s="157"/>
      <c r="V532" s="157"/>
      <c r="W532" s="157"/>
      <c r="X532" s="157"/>
      <c r="Y532" s="157"/>
      <c r="Z532" s="147"/>
      <c r="AA532" s="147"/>
      <c r="AB532" s="147"/>
      <c r="AC532" s="147"/>
      <c r="AD532" s="147"/>
      <c r="AE532" s="147"/>
      <c r="AF532" s="147"/>
      <c r="AG532" s="147" t="s">
        <v>132</v>
      </c>
      <c r="AH532" s="147"/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3" x14ac:dyDescent="0.2">
      <c r="A533" s="154"/>
      <c r="B533" s="155"/>
      <c r="C533" s="251" t="s">
        <v>389</v>
      </c>
      <c r="D533" s="252"/>
      <c r="E533" s="252"/>
      <c r="F533" s="252"/>
      <c r="G533" s="252"/>
      <c r="H533" s="157"/>
      <c r="I533" s="157"/>
      <c r="J533" s="157"/>
      <c r="K533" s="157"/>
      <c r="L533" s="157"/>
      <c r="M533" s="157"/>
      <c r="N533" s="156"/>
      <c r="O533" s="156"/>
      <c r="P533" s="156"/>
      <c r="Q533" s="156"/>
      <c r="R533" s="157"/>
      <c r="S533" s="157"/>
      <c r="T533" s="157"/>
      <c r="U533" s="157"/>
      <c r="V533" s="157"/>
      <c r="W533" s="157"/>
      <c r="X533" s="157"/>
      <c r="Y533" s="157"/>
      <c r="Z533" s="147"/>
      <c r="AA533" s="147"/>
      <c r="AB533" s="147"/>
      <c r="AC533" s="147"/>
      <c r="AD533" s="147"/>
      <c r="AE533" s="147"/>
      <c r="AF533" s="147"/>
      <c r="AG533" s="147" t="s">
        <v>132</v>
      </c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1" x14ac:dyDescent="0.2">
      <c r="A534" s="170">
        <v>50</v>
      </c>
      <c r="B534" s="171" t="s">
        <v>395</v>
      </c>
      <c r="C534" s="186" t="s">
        <v>396</v>
      </c>
      <c r="D534" s="172" t="s">
        <v>368</v>
      </c>
      <c r="E534" s="173">
        <v>690</v>
      </c>
      <c r="F534" s="174"/>
      <c r="G534" s="175">
        <f>ROUND(E534*F534,2)</f>
        <v>0</v>
      </c>
      <c r="H534" s="174"/>
      <c r="I534" s="175">
        <f>ROUND(E534*H534,2)</f>
        <v>0</v>
      </c>
      <c r="J534" s="174"/>
      <c r="K534" s="175">
        <f>ROUND(E534*J534,2)</f>
        <v>0</v>
      </c>
      <c r="L534" s="175">
        <v>15</v>
      </c>
      <c r="M534" s="175">
        <f>G534*(1+L534/100)</f>
        <v>0</v>
      </c>
      <c r="N534" s="173">
        <v>0</v>
      </c>
      <c r="O534" s="173">
        <f>ROUND(E534*N534,2)</f>
        <v>0</v>
      </c>
      <c r="P534" s="173">
        <v>2.7999999999999998E-4</v>
      </c>
      <c r="Q534" s="173">
        <f>ROUND(E534*P534,2)</f>
        <v>0.19</v>
      </c>
      <c r="R534" s="175"/>
      <c r="S534" s="175" t="s">
        <v>123</v>
      </c>
      <c r="T534" s="176" t="s">
        <v>123</v>
      </c>
      <c r="U534" s="157">
        <v>5.1999999999999998E-2</v>
      </c>
      <c r="V534" s="157">
        <f>ROUND(E534*U534,2)</f>
        <v>35.880000000000003</v>
      </c>
      <c r="W534" s="157"/>
      <c r="X534" s="157" t="s">
        <v>124</v>
      </c>
      <c r="Y534" s="157" t="s">
        <v>125</v>
      </c>
      <c r="Z534" s="147"/>
      <c r="AA534" s="147"/>
      <c r="AB534" s="147"/>
      <c r="AC534" s="147"/>
      <c r="AD534" s="147"/>
      <c r="AE534" s="147"/>
      <c r="AF534" s="147"/>
      <c r="AG534" s="147" t="s">
        <v>126</v>
      </c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2" x14ac:dyDescent="0.2">
      <c r="A535" s="154"/>
      <c r="B535" s="155"/>
      <c r="C535" s="187" t="s">
        <v>397</v>
      </c>
      <c r="D535" s="158"/>
      <c r="E535" s="159">
        <v>690</v>
      </c>
      <c r="F535" s="157"/>
      <c r="G535" s="157"/>
      <c r="H535" s="157"/>
      <c r="I535" s="157"/>
      <c r="J535" s="157"/>
      <c r="K535" s="157"/>
      <c r="L535" s="157"/>
      <c r="M535" s="157"/>
      <c r="N535" s="156"/>
      <c r="O535" s="156"/>
      <c r="P535" s="156"/>
      <c r="Q535" s="156"/>
      <c r="R535" s="157"/>
      <c r="S535" s="157"/>
      <c r="T535" s="157"/>
      <c r="U535" s="157"/>
      <c r="V535" s="157"/>
      <c r="W535" s="157"/>
      <c r="X535" s="157"/>
      <c r="Y535" s="157"/>
      <c r="Z535" s="147"/>
      <c r="AA535" s="147"/>
      <c r="AB535" s="147"/>
      <c r="AC535" s="147"/>
      <c r="AD535" s="147"/>
      <c r="AE535" s="147"/>
      <c r="AF535" s="147"/>
      <c r="AG535" s="147" t="s">
        <v>128</v>
      </c>
      <c r="AH535" s="147">
        <v>0</v>
      </c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1" x14ac:dyDescent="0.2">
      <c r="A536" s="170">
        <v>51</v>
      </c>
      <c r="B536" s="171" t="s">
        <v>398</v>
      </c>
      <c r="C536" s="186" t="s">
        <v>399</v>
      </c>
      <c r="D536" s="172" t="s">
        <v>368</v>
      </c>
      <c r="E536" s="173">
        <v>90</v>
      </c>
      <c r="F536" s="174"/>
      <c r="G536" s="175">
        <f>ROUND(E536*F536,2)</f>
        <v>0</v>
      </c>
      <c r="H536" s="174"/>
      <c r="I536" s="175">
        <f>ROUND(E536*H536,2)</f>
        <v>0</v>
      </c>
      <c r="J536" s="174"/>
      <c r="K536" s="175">
        <f>ROUND(E536*J536,2)</f>
        <v>0</v>
      </c>
      <c r="L536" s="175">
        <v>15</v>
      </c>
      <c r="M536" s="175">
        <f>G536*(1+L536/100)</f>
        <v>0</v>
      </c>
      <c r="N536" s="173">
        <v>0</v>
      </c>
      <c r="O536" s="173">
        <f>ROUND(E536*N536,2)</f>
        <v>0</v>
      </c>
      <c r="P536" s="173">
        <v>2.9E-4</v>
      </c>
      <c r="Q536" s="173">
        <f>ROUND(E536*P536,2)</f>
        <v>0.03</v>
      </c>
      <c r="R536" s="175"/>
      <c r="S536" s="175" t="s">
        <v>123</v>
      </c>
      <c r="T536" s="176" t="s">
        <v>123</v>
      </c>
      <c r="U536" s="157">
        <v>8.3000000000000004E-2</v>
      </c>
      <c r="V536" s="157">
        <f>ROUND(E536*U536,2)</f>
        <v>7.47</v>
      </c>
      <c r="W536" s="157"/>
      <c r="X536" s="157" t="s">
        <v>124</v>
      </c>
      <c r="Y536" s="157" t="s">
        <v>125</v>
      </c>
      <c r="Z536" s="147"/>
      <c r="AA536" s="147"/>
      <c r="AB536" s="147"/>
      <c r="AC536" s="147"/>
      <c r="AD536" s="147"/>
      <c r="AE536" s="147"/>
      <c r="AF536" s="147"/>
      <c r="AG536" s="147" t="s">
        <v>126</v>
      </c>
      <c r="AH536" s="147"/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2" x14ac:dyDescent="0.2">
      <c r="A537" s="154"/>
      <c r="B537" s="155"/>
      <c r="C537" s="187" t="s">
        <v>400</v>
      </c>
      <c r="D537" s="158"/>
      <c r="E537" s="159">
        <v>90</v>
      </c>
      <c r="F537" s="157"/>
      <c r="G537" s="157"/>
      <c r="H537" s="157"/>
      <c r="I537" s="157"/>
      <c r="J537" s="157"/>
      <c r="K537" s="157"/>
      <c r="L537" s="157"/>
      <c r="M537" s="157"/>
      <c r="N537" s="156"/>
      <c r="O537" s="156"/>
      <c r="P537" s="156"/>
      <c r="Q537" s="156"/>
      <c r="R537" s="157"/>
      <c r="S537" s="157"/>
      <c r="T537" s="157"/>
      <c r="U537" s="157"/>
      <c r="V537" s="157"/>
      <c r="W537" s="157"/>
      <c r="X537" s="157"/>
      <c r="Y537" s="157"/>
      <c r="Z537" s="147"/>
      <c r="AA537" s="147"/>
      <c r="AB537" s="147"/>
      <c r="AC537" s="147"/>
      <c r="AD537" s="147"/>
      <c r="AE537" s="147"/>
      <c r="AF537" s="147"/>
      <c r="AG537" s="147" t="s">
        <v>128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ht="22.5" outlineLevel="1" x14ac:dyDescent="0.2">
      <c r="A538" s="170">
        <v>52</v>
      </c>
      <c r="B538" s="171" t="s">
        <v>401</v>
      </c>
      <c r="C538" s="186" t="s">
        <v>402</v>
      </c>
      <c r="D538" s="172" t="s">
        <v>368</v>
      </c>
      <c r="E538" s="173">
        <v>170</v>
      </c>
      <c r="F538" s="174"/>
      <c r="G538" s="175">
        <f>ROUND(E538*F538,2)</f>
        <v>0</v>
      </c>
      <c r="H538" s="174"/>
      <c r="I538" s="175">
        <f>ROUND(E538*H538,2)</f>
        <v>0</v>
      </c>
      <c r="J538" s="174"/>
      <c r="K538" s="175">
        <f>ROUND(E538*J538,2)</f>
        <v>0</v>
      </c>
      <c r="L538" s="175">
        <v>15</v>
      </c>
      <c r="M538" s="175">
        <f>G538*(1+L538/100)</f>
        <v>0</v>
      </c>
      <c r="N538" s="173">
        <v>4.2000000000000002E-4</v>
      </c>
      <c r="O538" s="173">
        <f>ROUND(E538*N538,2)</f>
        <v>7.0000000000000007E-2</v>
      </c>
      <c r="P538" s="173">
        <v>0</v>
      </c>
      <c r="Q538" s="173">
        <f>ROUND(E538*P538,2)</f>
        <v>0</v>
      </c>
      <c r="R538" s="175"/>
      <c r="S538" s="175" t="s">
        <v>123</v>
      </c>
      <c r="T538" s="176" t="s">
        <v>123</v>
      </c>
      <c r="U538" s="157">
        <v>0.25800000000000001</v>
      </c>
      <c r="V538" s="157">
        <f>ROUND(E538*U538,2)</f>
        <v>43.86</v>
      </c>
      <c r="W538" s="157"/>
      <c r="X538" s="157" t="s">
        <v>124</v>
      </c>
      <c r="Y538" s="157" t="s">
        <v>125</v>
      </c>
      <c r="Z538" s="147"/>
      <c r="AA538" s="147"/>
      <c r="AB538" s="147"/>
      <c r="AC538" s="147"/>
      <c r="AD538" s="147"/>
      <c r="AE538" s="147"/>
      <c r="AF538" s="147"/>
      <c r="AG538" s="147" t="s">
        <v>126</v>
      </c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2" x14ac:dyDescent="0.2">
      <c r="A539" s="154"/>
      <c r="B539" s="155"/>
      <c r="C539" s="249" t="s">
        <v>403</v>
      </c>
      <c r="D539" s="250"/>
      <c r="E539" s="250"/>
      <c r="F539" s="250"/>
      <c r="G539" s="250"/>
      <c r="H539" s="157"/>
      <c r="I539" s="157"/>
      <c r="J539" s="157"/>
      <c r="K539" s="157"/>
      <c r="L539" s="157"/>
      <c r="M539" s="157"/>
      <c r="N539" s="156"/>
      <c r="O539" s="156"/>
      <c r="P539" s="156"/>
      <c r="Q539" s="156"/>
      <c r="R539" s="157"/>
      <c r="S539" s="157"/>
      <c r="T539" s="157"/>
      <c r="U539" s="157"/>
      <c r="V539" s="157"/>
      <c r="W539" s="157"/>
      <c r="X539" s="157"/>
      <c r="Y539" s="157"/>
      <c r="Z539" s="147"/>
      <c r="AA539" s="147"/>
      <c r="AB539" s="147"/>
      <c r="AC539" s="147"/>
      <c r="AD539" s="147"/>
      <c r="AE539" s="147"/>
      <c r="AF539" s="147"/>
      <c r="AG539" s="147" t="s">
        <v>132</v>
      </c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3" x14ac:dyDescent="0.2">
      <c r="A540" s="154"/>
      <c r="B540" s="155"/>
      <c r="C540" s="251" t="s">
        <v>389</v>
      </c>
      <c r="D540" s="252"/>
      <c r="E540" s="252"/>
      <c r="F540" s="252"/>
      <c r="G540" s="252"/>
      <c r="H540" s="157"/>
      <c r="I540" s="157"/>
      <c r="J540" s="157"/>
      <c r="K540" s="157"/>
      <c r="L540" s="157"/>
      <c r="M540" s="157"/>
      <c r="N540" s="156"/>
      <c r="O540" s="156"/>
      <c r="P540" s="156"/>
      <c r="Q540" s="156"/>
      <c r="R540" s="157"/>
      <c r="S540" s="157"/>
      <c r="T540" s="157"/>
      <c r="U540" s="157"/>
      <c r="V540" s="157"/>
      <c r="W540" s="157"/>
      <c r="X540" s="157"/>
      <c r="Y540" s="157"/>
      <c r="Z540" s="147"/>
      <c r="AA540" s="147"/>
      <c r="AB540" s="147"/>
      <c r="AC540" s="147"/>
      <c r="AD540" s="147"/>
      <c r="AE540" s="147"/>
      <c r="AF540" s="147"/>
      <c r="AG540" s="147" t="s">
        <v>132</v>
      </c>
      <c r="AH540" s="147"/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ht="22.5" outlineLevel="1" x14ac:dyDescent="0.2">
      <c r="A541" s="170">
        <v>53</v>
      </c>
      <c r="B541" s="171" t="s">
        <v>404</v>
      </c>
      <c r="C541" s="186" t="s">
        <v>405</v>
      </c>
      <c r="D541" s="172" t="s">
        <v>368</v>
      </c>
      <c r="E541" s="173">
        <v>320</v>
      </c>
      <c r="F541" s="174"/>
      <c r="G541" s="175">
        <f>ROUND(E541*F541,2)</f>
        <v>0</v>
      </c>
      <c r="H541" s="174"/>
      <c r="I541" s="175">
        <f>ROUND(E541*H541,2)</f>
        <v>0</v>
      </c>
      <c r="J541" s="174"/>
      <c r="K541" s="175">
        <f>ROUND(E541*J541,2)</f>
        <v>0</v>
      </c>
      <c r="L541" s="175">
        <v>15</v>
      </c>
      <c r="M541" s="175">
        <f>G541*(1+L541/100)</f>
        <v>0</v>
      </c>
      <c r="N541" s="173">
        <v>5.4000000000000001E-4</v>
      </c>
      <c r="O541" s="173">
        <f>ROUND(E541*N541,2)</f>
        <v>0.17</v>
      </c>
      <c r="P541" s="173">
        <v>0</v>
      </c>
      <c r="Q541" s="173">
        <f>ROUND(E541*P541,2)</f>
        <v>0</v>
      </c>
      <c r="R541" s="175"/>
      <c r="S541" s="175" t="s">
        <v>123</v>
      </c>
      <c r="T541" s="176" t="s">
        <v>123</v>
      </c>
      <c r="U541" s="157">
        <v>0.27889999999999998</v>
      </c>
      <c r="V541" s="157">
        <f>ROUND(E541*U541,2)</f>
        <v>89.25</v>
      </c>
      <c r="W541" s="157"/>
      <c r="X541" s="157" t="s">
        <v>124</v>
      </c>
      <c r="Y541" s="157" t="s">
        <v>125</v>
      </c>
      <c r="Z541" s="147"/>
      <c r="AA541" s="147"/>
      <c r="AB541" s="147"/>
      <c r="AC541" s="147"/>
      <c r="AD541" s="147"/>
      <c r="AE541" s="147"/>
      <c r="AF541" s="147"/>
      <c r="AG541" s="147" t="s">
        <v>126</v>
      </c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2" x14ac:dyDescent="0.2">
      <c r="A542" s="154"/>
      <c r="B542" s="155"/>
      <c r="C542" s="249" t="s">
        <v>403</v>
      </c>
      <c r="D542" s="250"/>
      <c r="E542" s="250"/>
      <c r="F542" s="250"/>
      <c r="G542" s="250"/>
      <c r="H542" s="157"/>
      <c r="I542" s="157"/>
      <c r="J542" s="157"/>
      <c r="K542" s="157"/>
      <c r="L542" s="157"/>
      <c r="M542" s="157"/>
      <c r="N542" s="156"/>
      <c r="O542" s="156"/>
      <c r="P542" s="156"/>
      <c r="Q542" s="156"/>
      <c r="R542" s="157"/>
      <c r="S542" s="157"/>
      <c r="T542" s="157"/>
      <c r="U542" s="157"/>
      <c r="V542" s="157"/>
      <c r="W542" s="157"/>
      <c r="X542" s="157"/>
      <c r="Y542" s="157"/>
      <c r="Z542" s="147"/>
      <c r="AA542" s="147"/>
      <c r="AB542" s="147"/>
      <c r="AC542" s="147"/>
      <c r="AD542" s="147"/>
      <c r="AE542" s="147"/>
      <c r="AF542" s="147"/>
      <c r="AG542" s="147" t="s">
        <v>132</v>
      </c>
      <c r="AH542" s="147"/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3" x14ac:dyDescent="0.2">
      <c r="A543" s="154"/>
      <c r="B543" s="155"/>
      <c r="C543" s="251" t="s">
        <v>389</v>
      </c>
      <c r="D543" s="252"/>
      <c r="E543" s="252"/>
      <c r="F543" s="252"/>
      <c r="G543" s="252"/>
      <c r="H543" s="157"/>
      <c r="I543" s="157"/>
      <c r="J543" s="157"/>
      <c r="K543" s="157"/>
      <c r="L543" s="157"/>
      <c r="M543" s="157"/>
      <c r="N543" s="156"/>
      <c r="O543" s="156"/>
      <c r="P543" s="156"/>
      <c r="Q543" s="156"/>
      <c r="R543" s="157"/>
      <c r="S543" s="157"/>
      <c r="T543" s="157"/>
      <c r="U543" s="157"/>
      <c r="V543" s="157"/>
      <c r="W543" s="157"/>
      <c r="X543" s="157"/>
      <c r="Y543" s="157"/>
      <c r="Z543" s="147"/>
      <c r="AA543" s="147"/>
      <c r="AB543" s="147"/>
      <c r="AC543" s="147"/>
      <c r="AD543" s="147"/>
      <c r="AE543" s="147"/>
      <c r="AF543" s="147"/>
      <c r="AG543" s="147" t="s">
        <v>132</v>
      </c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ht="22.5" outlineLevel="1" x14ac:dyDescent="0.2">
      <c r="A544" s="170">
        <v>54</v>
      </c>
      <c r="B544" s="171" t="s">
        <v>406</v>
      </c>
      <c r="C544" s="186" t="s">
        <v>407</v>
      </c>
      <c r="D544" s="172" t="s">
        <v>368</v>
      </c>
      <c r="E544" s="173">
        <v>200</v>
      </c>
      <c r="F544" s="174"/>
      <c r="G544" s="175">
        <f>ROUND(E544*F544,2)</f>
        <v>0</v>
      </c>
      <c r="H544" s="174"/>
      <c r="I544" s="175">
        <f>ROUND(E544*H544,2)</f>
        <v>0</v>
      </c>
      <c r="J544" s="174"/>
      <c r="K544" s="175">
        <f>ROUND(E544*J544,2)</f>
        <v>0</v>
      </c>
      <c r="L544" s="175">
        <v>15</v>
      </c>
      <c r="M544" s="175">
        <f>G544*(1+L544/100)</f>
        <v>0</v>
      </c>
      <c r="N544" s="173">
        <v>7.1000000000000002E-4</v>
      </c>
      <c r="O544" s="173">
        <f>ROUND(E544*N544,2)</f>
        <v>0.14000000000000001</v>
      </c>
      <c r="P544" s="173">
        <v>0</v>
      </c>
      <c r="Q544" s="173">
        <f>ROUND(E544*P544,2)</f>
        <v>0</v>
      </c>
      <c r="R544" s="175"/>
      <c r="S544" s="175" t="s">
        <v>123</v>
      </c>
      <c r="T544" s="176" t="s">
        <v>123</v>
      </c>
      <c r="U544" s="157">
        <v>0.33279999999999998</v>
      </c>
      <c r="V544" s="157">
        <f>ROUND(E544*U544,2)</f>
        <v>66.56</v>
      </c>
      <c r="W544" s="157"/>
      <c r="X544" s="157" t="s">
        <v>124</v>
      </c>
      <c r="Y544" s="157" t="s">
        <v>125</v>
      </c>
      <c r="Z544" s="147"/>
      <c r="AA544" s="147"/>
      <c r="AB544" s="147"/>
      <c r="AC544" s="147"/>
      <c r="AD544" s="147"/>
      <c r="AE544" s="147"/>
      <c r="AF544" s="147"/>
      <c r="AG544" s="147" t="s">
        <v>126</v>
      </c>
      <c r="AH544" s="147"/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2" x14ac:dyDescent="0.2">
      <c r="A545" s="154"/>
      <c r="B545" s="155"/>
      <c r="C545" s="249" t="s">
        <v>403</v>
      </c>
      <c r="D545" s="250"/>
      <c r="E545" s="250"/>
      <c r="F545" s="250"/>
      <c r="G545" s="250"/>
      <c r="H545" s="157"/>
      <c r="I545" s="157"/>
      <c r="J545" s="157"/>
      <c r="K545" s="157"/>
      <c r="L545" s="157"/>
      <c r="M545" s="157"/>
      <c r="N545" s="156"/>
      <c r="O545" s="156"/>
      <c r="P545" s="156"/>
      <c r="Q545" s="156"/>
      <c r="R545" s="157"/>
      <c r="S545" s="157"/>
      <c r="T545" s="157"/>
      <c r="U545" s="157"/>
      <c r="V545" s="157"/>
      <c r="W545" s="157"/>
      <c r="X545" s="157"/>
      <c r="Y545" s="157"/>
      <c r="Z545" s="147"/>
      <c r="AA545" s="147"/>
      <c r="AB545" s="147"/>
      <c r="AC545" s="147"/>
      <c r="AD545" s="147"/>
      <c r="AE545" s="147"/>
      <c r="AF545" s="147"/>
      <c r="AG545" s="147" t="s">
        <v>132</v>
      </c>
      <c r="AH545" s="147"/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3" x14ac:dyDescent="0.2">
      <c r="A546" s="154"/>
      <c r="B546" s="155"/>
      <c r="C546" s="251" t="s">
        <v>389</v>
      </c>
      <c r="D546" s="252"/>
      <c r="E546" s="252"/>
      <c r="F546" s="252"/>
      <c r="G546" s="252"/>
      <c r="H546" s="157"/>
      <c r="I546" s="157"/>
      <c r="J546" s="157"/>
      <c r="K546" s="157"/>
      <c r="L546" s="157"/>
      <c r="M546" s="157"/>
      <c r="N546" s="156"/>
      <c r="O546" s="156"/>
      <c r="P546" s="156"/>
      <c r="Q546" s="156"/>
      <c r="R546" s="157"/>
      <c r="S546" s="157"/>
      <c r="T546" s="157"/>
      <c r="U546" s="157"/>
      <c r="V546" s="157"/>
      <c r="W546" s="157"/>
      <c r="X546" s="157"/>
      <c r="Y546" s="157"/>
      <c r="Z546" s="147"/>
      <c r="AA546" s="147"/>
      <c r="AB546" s="147"/>
      <c r="AC546" s="147"/>
      <c r="AD546" s="147"/>
      <c r="AE546" s="147"/>
      <c r="AF546" s="147"/>
      <c r="AG546" s="147" t="s">
        <v>132</v>
      </c>
      <c r="AH546" s="147"/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ht="22.5" outlineLevel="1" x14ac:dyDescent="0.2">
      <c r="A547" s="170">
        <v>55</v>
      </c>
      <c r="B547" s="171" t="s">
        <v>408</v>
      </c>
      <c r="C547" s="186" t="s">
        <v>409</v>
      </c>
      <c r="D547" s="172" t="s">
        <v>368</v>
      </c>
      <c r="E547" s="173">
        <v>20</v>
      </c>
      <c r="F547" s="174"/>
      <c r="G547" s="175">
        <f>ROUND(E547*F547,2)</f>
        <v>0</v>
      </c>
      <c r="H547" s="174"/>
      <c r="I547" s="175">
        <f>ROUND(E547*H547,2)</f>
        <v>0</v>
      </c>
      <c r="J547" s="174"/>
      <c r="K547" s="175">
        <f>ROUND(E547*J547,2)</f>
        <v>0</v>
      </c>
      <c r="L547" s="175">
        <v>15</v>
      </c>
      <c r="M547" s="175">
        <f>G547*(1+L547/100)</f>
        <v>0</v>
      </c>
      <c r="N547" s="173">
        <v>1.0399999999999999E-3</v>
      </c>
      <c r="O547" s="173">
        <f>ROUND(E547*N547,2)</f>
        <v>0.02</v>
      </c>
      <c r="P547" s="173">
        <v>0</v>
      </c>
      <c r="Q547" s="173">
        <f>ROUND(E547*P547,2)</f>
        <v>0</v>
      </c>
      <c r="R547" s="175"/>
      <c r="S547" s="175" t="s">
        <v>123</v>
      </c>
      <c r="T547" s="176" t="s">
        <v>123</v>
      </c>
      <c r="U547" s="157">
        <v>0.38469999999999999</v>
      </c>
      <c r="V547" s="157">
        <f>ROUND(E547*U547,2)</f>
        <v>7.69</v>
      </c>
      <c r="W547" s="157"/>
      <c r="X547" s="157" t="s">
        <v>124</v>
      </c>
      <c r="Y547" s="157" t="s">
        <v>125</v>
      </c>
      <c r="Z547" s="147"/>
      <c r="AA547" s="147"/>
      <c r="AB547" s="147"/>
      <c r="AC547" s="147"/>
      <c r="AD547" s="147"/>
      <c r="AE547" s="147"/>
      <c r="AF547" s="147"/>
      <c r="AG547" s="147" t="s">
        <v>126</v>
      </c>
      <c r="AH547" s="147"/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2" x14ac:dyDescent="0.2">
      <c r="A548" s="154"/>
      <c r="B548" s="155"/>
      <c r="C548" s="249" t="s">
        <v>403</v>
      </c>
      <c r="D548" s="250"/>
      <c r="E548" s="250"/>
      <c r="F548" s="250"/>
      <c r="G548" s="250"/>
      <c r="H548" s="157"/>
      <c r="I548" s="157"/>
      <c r="J548" s="157"/>
      <c r="K548" s="157"/>
      <c r="L548" s="157"/>
      <c r="M548" s="157"/>
      <c r="N548" s="156"/>
      <c r="O548" s="156"/>
      <c r="P548" s="156"/>
      <c r="Q548" s="156"/>
      <c r="R548" s="157"/>
      <c r="S548" s="157"/>
      <c r="T548" s="157"/>
      <c r="U548" s="157"/>
      <c r="V548" s="157"/>
      <c r="W548" s="157"/>
      <c r="X548" s="157"/>
      <c r="Y548" s="157"/>
      <c r="Z548" s="147"/>
      <c r="AA548" s="147"/>
      <c r="AB548" s="147"/>
      <c r="AC548" s="147"/>
      <c r="AD548" s="147"/>
      <c r="AE548" s="147"/>
      <c r="AF548" s="147"/>
      <c r="AG548" s="147" t="s">
        <v>132</v>
      </c>
      <c r="AH548" s="147"/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3" x14ac:dyDescent="0.2">
      <c r="A549" s="154"/>
      <c r="B549" s="155"/>
      <c r="C549" s="251" t="s">
        <v>389</v>
      </c>
      <c r="D549" s="252"/>
      <c r="E549" s="252"/>
      <c r="F549" s="252"/>
      <c r="G549" s="252"/>
      <c r="H549" s="157"/>
      <c r="I549" s="157"/>
      <c r="J549" s="157"/>
      <c r="K549" s="157"/>
      <c r="L549" s="157"/>
      <c r="M549" s="157"/>
      <c r="N549" s="156"/>
      <c r="O549" s="156"/>
      <c r="P549" s="156"/>
      <c r="Q549" s="156"/>
      <c r="R549" s="157"/>
      <c r="S549" s="157"/>
      <c r="T549" s="157"/>
      <c r="U549" s="157"/>
      <c r="V549" s="157"/>
      <c r="W549" s="157"/>
      <c r="X549" s="157"/>
      <c r="Y549" s="157"/>
      <c r="Z549" s="147"/>
      <c r="AA549" s="147"/>
      <c r="AB549" s="147"/>
      <c r="AC549" s="147"/>
      <c r="AD549" s="147"/>
      <c r="AE549" s="147"/>
      <c r="AF549" s="147"/>
      <c r="AG549" s="147" t="s">
        <v>132</v>
      </c>
      <c r="AH549" s="147"/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ht="22.5" outlineLevel="1" x14ac:dyDescent="0.2">
      <c r="A550" s="170">
        <v>56</v>
      </c>
      <c r="B550" s="171" t="s">
        <v>410</v>
      </c>
      <c r="C550" s="186" t="s">
        <v>411</v>
      </c>
      <c r="D550" s="172" t="s">
        <v>368</v>
      </c>
      <c r="E550" s="173">
        <v>30</v>
      </c>
      <c r="F550" s="174"/>
      <c r="G550" s="175">
        <f>ROUND(E550*F550,2)</f>
        <v>0</v>
      </c>
      <c r="H550" s="174"/>
      <c r="I550" s="175">
        <f>ROUND(E550*H550,2)</f>
        <v>0</v>
      </c>
      <c r="J550" s="174"/>
      <c r="K550" s="175">
        <f>ROUND(E550*J550,2)</f>
        <v>0</v>
      </c>
      <c r="L550" s="175">
        <v>15</v>
      </c>
      <c r="M550" s="175">
        <f>G550*(1+L550/100)</f>
        <v>0</v>
      </c>
      <c r="N550" s="173">
        <v>1.47E-3</v>
      </c>
      <c r="O550" s="173">
        <f>ROUND(E550*N550,2)</f>
        <v>0.04</v>
      </c>
      <c r="P550" s="173">
        <v>0</v>
      </c>
      <c r="Q550" s="173">
        <f>ROUND(E550*P550,2)</f>
        <v>0</v>
      </c>
      <c r="R550" s="175"/>
      <c r="S550" s="175" t="s">
        <v>123</v>
      </c>
      <c r="T550" s="176" t="s">
        <v>123</v>
      </c>
      <c r="U550" s="157">
        <v>0.47670000000000001</v>
      </c>
      <c r="V550" s="157">
        <f>ROUND(E550*U550,2)</f>
        <v>14.3</v>
      </c>
      <c r="W550" s="157"/>
      <c r="X550" s="157" t="s">
        <v>124</v>
      </c>
      <c r="Y550" s="157" t="s">
        <v>125</v>
      </c>
      <c r="Z550" s="147"/>
      <c r="AA550" s="147"/>
      <c r="AB550" s="147"/>
      <c r="AC550" s="147"/>
      <c r="AD550" s="147"/>
      <c r="AE550" s="147"/>
      <c r="AF550" s="147"/>
      <c r="AG550" s="147" t="s">
        <v>126</v>
      </c>
      <c r="AH550" s="147"/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2" x14ac:dyDescent="0.2">
      <c r="A551" s="154"/>
      <c r="B551" s="155"/>
      <c r="C551" s="249" t="s">
        <v>403</v>
      </c>
      <c r="D551" s="250"/>
      <c r="E551" s="250"/>
      <c r="F551" s="250"/>
      <c r="G551" s="250"/>
      <c r="H551" s="157"/>
      <c r="I551" s="157"/>
      <c r="J551" s="157"/>
      <c r="K551" s="157"/>
      <c r="L551" s="157"/>
      <c r="M551" s="157"/>
      <c r="N551" s="156"/>
      <c r="O551" s="156"/>
      <c r="P551" s="156"/>
      <c r="Q551" s="156"/>
      <c r="R551" s="157"/>
      <c r="S551" s="157"/>
      <c r="T551" s="157"/>
      <c r="U551" s="157"/>
      <c r="V551" s="157"/>
      <c r="W551" s="157"/>
      <c r="X551" s="157"/>
      <c r="Y551" s="157"/>
      <c r="Z551" s="147"/>
      <c r="AA551" s="147"/>
      <c r="AB551" s="147"/>
      <c r="AC551" s="147"/>
      <c r="AD551" s="147"/>
      <c r="AE551" s="147"/>
      <c r="AF551" s="147"/>
      <c r="AG551" s="147" t="s">
        <v>132</v>
      </c>
      <c r="AH551" s="147"/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3" x14ac:dyDescent="0.2">
      <c r="A552" s="154"/>
      <c r="B552" s="155"/>
      <c r="C552" s="251" t="s">
        <v>389</v>
      </c>
      <c r="D552" s="252"/>
      <c r="E552" s="252"/>
      <c r="F552" s="252"/>
      <c r="G552" s="252"/>
      <c r="H552" s="157"/>
      <c r="I552" s="157"/>
      <c r="J552" s="157"/>
      <c r="K552" s="157"/>
      <c r="L552" s="157"/>
      <c r="M552" s="157"/>
      <c r="N552" s="156"/>
      <c r="O552" s="156"/>
      <c r="P552" s="156"/>
      <c r="Q552" s="156"/>
      <c r="R552" s="157"/>
      <c r="S552" s="157"/>
      <c r="T552" s="157"/>
      <c r="U552" s="157"/>
      <c r="V552" s="157"/>
      <c r="W552" s="157"/>
      <c r="X552" s="157"/>
      <c r="Y552" s="157"/>
      <c r="Z552" s="147"/>
      <c r="AA552" s="147"/>
      <c r="AB552" s="147"/>
      <c r="AC552" s="147"/>
      <c r="AD552" s="147"/>
      <c r="AE552" s="147"/>
      <c r="AF552" s="147"/>
      <c r="AG552" s="147" t="s">
        <v>132</v>
      </c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ht="22.5" outlineLevel="1" x14ac:dyDescent="0.2">
      <c r="A553" s="170">
        <v>57</v>
      </c>
      <c r="B553" s="171" t="s">
        <v>412</v>
      </c>
      <c r="C553" s="186" t="s">
        <v>413</v>
      </c>
      <c r="D553" s="172" t="s">
        <v>368</v>
      </c>
      <c r="E553" s="173">
        <v>40</v>
      </c>
      <c r="F553" s="174"/>
      <c r="G553" s="175">
        <f>ROUND(E553*F553,2)</f>
        <v>0</v>
      </c>
      <c r="H553" s="174"/>
      <c r="I553" s="175">
        <f>ROUND(E553*H553,2)</f>
        <v>0</v>
      </c>
      <c r="J553" s="174"/>
      <c r="K553" s="175">
        <f>ROUND(E553*J553,2)</f>
        <v>0</v>
      </c>
      <c r="L553" s="175">
        <v>15</v>
      </c>
      <c r="M553" s="175">
        <f>G553*(1+L553/100)</f>
        <v>0</v>
      </c>
      <c r="N553" s="173">
        <v>2.2399999999999998E-3</v>
      </c>
      <c r="O553" s="173">
        <f>ROUND(E553*N553,2)</f>
        <v>0.09</v>
      </c>
      <c r="P553" s="173">
        <v>0</v>
      </c>
      <c r="Q553" s="173">
        <f>ROUND(E553*P553,2)</f>
        <v>0</v>
      </c>
      <c r="R553" s="175"/>
      <c r="S553" s="175" t="s">
        <v>123</v>
      </c>
      <c r="T553" s="176" t="s">
        <v>123</v>
      </c>
      <c r="U553" s="157">
        <v>0.56179999999999997</v>
      </c>
      <c r="V553" s="157">
        <f>ROUND(E553*U553,2)</f>
        <v>22.47</v>
      </c>
      <c r="W553" s="157"/>
      <c r="X553" s="157" t="s">
        <v>124</v>
      </c>
      <c r="Y553" s="157" t="s">
        <v>125</v>
      </c>
      <c r="Z553" s="147"/>
      <c r="AA553" s="147"/>
      <c r="AB553" s="147"/>
      <c r="AC553" s="147"/>
      <c r="AD553" s="147"/>
      <c r="AE553" s="147"/>
      <c r="AF553" s="147"/>
      <c r="AG553" s="147" t="s">
        <v>126</v>
      </c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2" x14ac:dyDescent="0.2">
      <c r="A554" s="154"/>
      <c r="B554" s="155"/>
      <c r="C554" s="249" t="s">
        <v>403</v>
      </c>
      <c r="D554" s="250"/>
      <c r="E554" s="250"/>
      <c r="F554" s="250"/>
      <c r="G554" s="250"/>
      <c r="H554" s="157"/>
      <c r="I554" s="157"/>
      <c r="J554" s="157"/>
      <c r="K554" s="157"/>
      <c r="L554" s="157"/>
      <c r="M554" s="157"/>
      <c r="N554" s="156"/>
      <c r="O554" s="156"/>
      <c r="P554" s="156"/>
      <c r="Q554" s="156"/>
      <c r="R554" s="157"/>
      <c r="S554" s="157"/>
      <c r="T554" s="157"/>
      <c r="U554" s="157"/>
      <c r="V554" s="157"/>
      <c r="W554" s="157"/>
      <c r="X554" s="157"/>
      <c r="Y554" s="157"/>
      <c r="Z554" s="147"/>
      <c r="AA554" s="147"/>
      <c r="AB554" s="147"/>
      <c r="AC554" s="147"/>
      <c r="AD554" s="147"/>
      <c r="AE554" s="147"/>
      <c r="AF554" s="147"/>
      <c r="AG554" s="147" t="s">
        <v>132</v>
      </c>
      <c r="AH554" s="147"/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3" x14ac:dyDescent="0.2">
      <c r="A555" s="154"/>
      <c r="B555" s="155"/>
      <c r="C555" s="251" t="s">
        <v>389</v>
      </c>
      <c r="D555" s="252"/>
      <c r="E555" s="252"/>
      <c r="F555" s="252"/>
      <c r="G555" s="252"/>
      <c r="H555" s="157"/>
      <c r="I555" s="157"/>
      <c r="J555" s="157"/>
      <c r="K555" s="157"/>
      <c r="L555" s="157"/>
      <c r="M555" s="157"/>
      <c r="N555" s="156"/>
      <c r="O555" s="156"/>
      <c r="P555" s="156"/>
      <c r="Q555" s="156"/>
      <c r="R555" s="157"/>
      <c r="S555" s="157"/>
      <c r="T555" s="157"/>
      <c r="U555" s="157"/>
      <c r="V555" s="157"/>
      <c r="W555" s="157"/>
      <c r="X555" s="157"/>
      <c r="Y555" s="157"/>
      <c r="Z555" s="147"/>
      <c r="AA555" s="147"/>
      <c r="AB555" s="147"/>
      <c r="AC555" s="147"/>
      <c r="AD555" s="147"/>
      <c r="AE555" s="147"/>
      <c r="AF555" s="147"/>
      <c r="AG555" s="147" t="s">
        <v>132</v>
      </c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ht="22.5" outlineLevel="1" x14ac:dyDescent="0.2">
      <c r="A556" s="170">
        <v>58</v>
      </c>
      <c r="B556" s="171" t="s">
        <v>414</v>
      </c>
      <c r="C556" s="186" t="s">
        <v>415</v>
      </c>
      <c r="D556" s="172" t="s">
        <v>368</v>
      </c>
      <c r="E556" s="173">
        <v>20</v>
      </c>
      <c r="F556" s="174"/>
      <c r="G556" s="175">
        <f>ROUND(E556*F556,2)</f>
        <v>0</v>
      </c>
      <c r="H556" s="174"/>
      <c r="I556" s="175">
        <f>ROUND(E556*H556,2)</f>
        <v>0</v>
      </c>
      <c r="J556" s="174"/>
      <c r="K556" s="175">
        <f>ROUND(E556*J556,2)</f>
        <v>0</v>
      </c>
      <c r="L556" s="175">
        <v>15</v>
      </c>
      <c r="M556" s="175">
        <f>G556*(1+L556/100)</f>
        <v>0</v>
      </c>
      <c r="N556" s="173">
        <v>6.0000000000000002E-5</v>
      </c>
      <c r="O556" s="173">
        <f>ROUND(E556*N556,2)</f>
        <v>0</v>
      </c>
      <c r="P556" s="173">
        <v>0</v>
      </c>
      <c r="Q556" s="173">
        <f>ROUND(E556*P556,2)</f>
        <v>0</v>
      </c>
      <c r="R556" s="175"/>
      <c r="S556" s="175" t="s">
        <v>123</v>
      </c>
      <c r="T556" s="176" t="s">
        <v>123</v>
      </c>
      <c r="U556" s="157">
        <v>0.14199999999999999</v>
      </c>
      <c r="V556" s="157">
        <f>ROUND(E556*U556,2)</f>
        <v>2.84</v>
      </c>
      <c r="W556" s="157"/>
      <c r="X556" s="157" t="s">
        <v>124</v>
      </c>
      <c r="Y556" s="157" t="s">
        <v>125</v>
      </c>
      <c r="Z556" s="147"/>
      <c r="AA556" s="147"/>
      <c r="AB556" s="147"/>
      <c r="AC556" s="147"/>
      <c r="AD556" s="147"/>
      <c r="AE556" s="147"/>
      <c r="AF556" s="147"/>
      <c r="AG556" s="147" t="s">
        <v>126</v>
      </c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2" x14ac:dyDescent="0.2">
      <c r="A557" s="154"/>
      <c r="B557" s="155"/>
      <c r="C557" s="249" t="s">
        <v>416</v>
      </c>
      <c r="D557" s="250"/>
      <c r="E557" s="250"/>
      <c r="F557" s="250"/>
      <c r="G557" s="250"/>
      <c r="H557" s="157"/>
      <c r="I557" s="157"/>
      <c r="J557" s="157"/>
      <c r="K557" s="157"/>
      <c r="L557" s="157"/>
      <c r="M557" s="157"/>
      <c r="N557" s="156"/>
      <c r="O557" s="156"/>
      <c r="P557" s="156"/>
      <c r="Q557" s="156"/>
      <c r="R557" s="157"/>
      <c r="S557" s="157"/>
      <c r="T557" s="157"/>
      <c r="U557" s="157"/>
      <c r="V557" s="157"/>
      <c r="W557" s="157"/>
      <c r="X557" s="157"/>
      <c r="Y557" s="157"/>
      <c r="Z557" s="147"/>
      <c r="AA557" s="147"/>
      <c r="AB557" s="147"/>
      <c r="AC557" s="147"/>
      <c r="AD557" s="147"/>
      <c r="AE557" s="147"/>
      <c r="AF557" s="147"/>
      <c r="AG557" s="147" t="s">
        <v>132</v>
      </c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ht="22.5" outlineLevel="1" x14ac:dyDescent="0.2">
      <c r="A558" s="170">
        <v>59</v>
      </c>
      <c r="B558" s="171" t="s">
        <v>417</v>
      </c>
      <c r="C558" s="186" t="s">
        <v>418</v>
      </c>
      <c r="D558" s="172" t="s">
        <v>368</v>
      </c>
      <c r="E558" s="173">
        <v>60</v>
      </c>
      <c r="F558" s="174"/>
      <c r="G558" s="175">
        <f>ROUND(E558*F558,2)</f>
        <v>0</v>
      </c>
      <c r="H558" s="174"/>
      <c r="I558" s="175">
        <f>ROUND(E558*H558,2)</f>
        <v>0</v>
      </c>
      <c r="J558" s="174"/>
      <c r="K558" s="175">
        <f>ROUND(E558*J558,2)</f>
        <v>0</v>
      </c>
      <c r="L558" s="175">
        <v>15</v>
      </c>
      <c r="M558" s="175">
        <f>G558*(1+L558/100)</f>
        <v>0</v>
      </c>
      <c r="N558" s="173">
        <v>1.2999999999999999E-4</v>
      </c>
      <c r="O558" s="173">
        <f>ROUND(E558*N558,2)</f>
        <v>0.01</v>
      </c>
      <c r="P558" s="173">
        <v>0</v>
      </c>
      <c r="Q558" s="173">
        <f>ROUND(E558*P558,2)</f>
        <v>0</v>
      </c>
      <c r="R558" s="175"/>
      <c r="S558" s="175" t="s">
        <v>123</v>
      </c>
      <c r="T558" s="176" t="s">
        <v>123</v>
      </c>
      <c r="U558" s="157">
        <v>0.17</v>
      </c>
      <c r="V558" s="157">
        <f>ROUND(E558*U558,2)</f>
        <v>10.199999999999999</v>
      </c>
      <c r="W558" s="157"/>
      <c r="X558" s="157" t="s">
        <v>124</v>
      </c>
      <c r="Y558" s="157" t="s">
        <v>125</v>
      </c>
      <c r="Z558" s="147"/>
      <c r="AA558" s="147"/>
      <c r="AB558" s="147"/>
      <c r="AC558" s="147"/>
      <c r="AD558" s="147"/>
      <c r="AE558" s="147"/>
      <c r="AF558" s="147"/>
      <c r="AG558" s="147" t="s">
        <v>126</v>
      </c>
      <c r="AH558" s="147"/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2" x14ac:dyDescent="0.2">
      <c r="A559" s="154"/>
      <c r="B559" s="155"/>
      <c r="C559" s="249" t="s">
        <v>416</v>
      </c>
      <c r="D559" s="250"/>
      <c r="E559" s="250"/>
      <c r="F559" s="250"/>
      <c r="G559" s="250"/>
      <c r="H559" s="157"/>
      <c r="I559" s="157"/>
      <c r="J559" s="157"/>
      <c r="K559" s="157"/>
      <c r="L559" s="157"/>
      <c r="M559" s="157"/>
      <c r="N559" s="156"/>
      <c r="O559" s="156"/>
      <c r="P559" s="156"/>
      <c r="Q559" s="156"/>
      <c r="R559" s="157"/>
      <c r="S559" s="157"/>
      <c r="T559" s="157"/>
      <c r="U559" s="157"/>
      <c r="V559" s="157"/>
      <c r="W559" s="157"/>
      <c r="X559" s="157"/>
      <c r="Y559" s="157"/>
      <c r="Z559" s="147"/>
      <c r="AA559" s="147"/>
      <c r="AB559" s="147"/>
      <c r="AC559" s="147"/>
      <c r="AD559" s="147"/>
      <c r="AE559" s="147"/>
      <c r="AF559" s="147"/>
      <c r="AG559" s="147" t="s">
        <v>132</v>
      </c>
      <c r="AH559" s="147"/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ht="22.5" outlineLevel="1" x14ac:dyDescent="0.2">
      <c r="A560" s="170">
        <v>60</v>
      </c>
      <c r="B560" s="171" t="s">
        <v>419</v>
      </c>
      <c r="C560" s="186" t="s">
        <v>420</v>
      </c>
      <c r="D560" s="172" t="s">
        <v>368</v>
      </c>
      <c r="E560" s="173">
        <v>10</v>
      </c>
      <c r="F560" s="174"/>
      <c r="G560" s="175">
        <f>ROUND(E560*F560,2)</f>
        <v>0</v>
      </c>
      <c r="H560" s="174"/>
      <c r="I560" s="175">
        <f>ROUND(E560*H560,2)</f>
        <v>0</v>
      </c>
      <c r="J560" s="174"/>
      <c r="K560" s="175">
        <f>ROUND(E560*J560,2)</f>
        <v>0</v>
      </c>
      <c r="L560" s="175">
        <v>15</v>
      </c>
      <c r="M560" s="175">
        <f>G560*(1+L560/100)</f>
        <v>0</v>
      </c>
      <c r="N560" s="173">
        <v>1.4999999999999999E-4</v>
      </c>
      <c r="O560" s="173">
        <f>ROUND(E560*N560,2)</f>
        <v>0</v>
      </c>
      <c r="P560" s="173">
        <v>0</v>
      </c>
      <c r="Q560" s="173">
        <f>ROUND(E560*P560,2)</f>
        <v>0</v>
      </c>
      <c r="R560" s="175"/>
      <c r="S560" s="175" t="s">
        <v>123</v>
      </c>
      <c r="T560" s="176" t="s">
        <v>123</v>
      </c>
      <c r="U560" s="157">
        <v>0.185</v>
      </c>
      <c r="V560" s="157">
        <f>ROUND(E560*U560,2)</f>
        <v>1.85</v>
      </c>
      <c r="W560" s="157"/>
      <c r="X560" s="157" t="s">
        <v>124</v>
      </c>
      <c r="Y560" s="157" t="s">
        <v>125</v>
      </c>
      <c r="Z560" s="147"/>
      <c r="AA560" s="147"/>
      <c r="AB560" s="147"/>
      <c r="AC560" s="147"/>
      <c r="AD560" s="147"/>
      <c r="AE560" s="147"/>
      <c r="AF560" s="147"/>
      <c r="AG560" s="147" t="s">
        <v>126</v>
      </c>
      <c r="AH560" s="147"/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2" x14ac:dyDescent="0.2">
      <c r="A561" s="154"/>
      <c r="B561" s="155"/>
      <c r="C561" s="249" t="s">
        <v>416</v>
      </c>
      <c r="D561" s="250"/>
      <c r="E561" s="250"/>
      <c r="F561" s="250"/>
      <c r="G561" s="250"/>
      <c r="H561" s="157"/>
      <c r="I561" s="157"/>
      <c r="J561" s="157"/>
      <c r="K561" s="157"/>
      <c r="L561" s="157"/>
      <c r="M561" s="157"/>
      <c r="N561" s="156"/>
      <c r="O561" s="156"/>
      <c r="P561" s="156"/>
      <c r="Q561" s="156"/>
      <c r="R561" s="157"/>
      <c r="S561" s="157"/>
      <c r="T561" s="157"/>
      <c r="U561" s="157"/>
      <c r="V561" s="157"/>
      <c r="W561" s="157"/>
      <c r="X561" s="157"/>
      <c r="Y561" s="157"/>
      <c r="Z561" s="147"/>
      <c r="AA561" s="147"/>
      <c r="AB561" s="147"/>
      <c r="AC561" s="147"/>
      <c r="AD561" s="147"/>
      <c r="AE561" s="147"/>
      <c r="AF561" s="147"/>
      <c r="AG561" s="147" t="s">
        <v>132</v>
      </c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ht="22.5" outlineLevel="1" x14ac:dyDescent="0.2">
      <c r="A562" s="170">
        <v>61</v>
      </c>
      <c r="B562" s="171" t="s">
        <v>421</v>
      </c>
      <c r="C562" s="186" t="s">
        <v>422</v>
      </c>
      <c r="D562" s="172" t="s">
        <v>368</v>
      </c>
      <c r="E562" s="173">
        <v>320</v>
      </c>
      <c r="F562" s="174"/>
      <c r="G562" s="175">
        <f>ROUND(E562*F562,2)</f>
        <v>0</v>
      </c>
      <c r="H562" s="174"/>
      <c r="I562" s="175">
        <f>ROUND(E562*H562,2)</f>
        <v>0</v>
      </c>
      <c r="J562" s="174"/>
      <c r="K562" s="175">
        <f>ROUND(E562*J562,2)</f>
        <v>0</v>
      </c>
      <c r="L562" s="175">
        <v>15</v>
      </c>
      <c r="M562" s="175">
        <f>G562*(1+L562/100)</f>
        <v>0</v>
      </c>
      <c r="N562" s="173">
        <v>6.9999999999999994E-5</v>
      </c>
      <c r="O562" s="173">
        <f>ROUND(E562*N562,2)</f>
        <v>0.02</v>
      </c>
      <c r="P562" s="173">
        <v>0</v>
      </c>
      <c r="Q562" s="173">
        <f>ROUND(E562*P562,2)</f>
        <v>0</v>
      </c>
      <c r="R562" s="175"/>
      <c r="S562" s="175" t="s">
        <v>123</v>
      </c>
      <c r="T562" s="176" t="s">
        <v>123</v>
      </c>
      <c r="U562" s="157">
        <v>0.129</v>
      </c>
      <c r="V562" s="157">
        <f>ROUND(E562*U562,2)</f>
        <v>41.28</v>
      </c>
      <c r="W562" s="157"/>
      <c r="X562" s="157" t="s">
        <v>124</v>
      </c>
      <c r="Y562" s="157" t="s">
        <v>125</v>
      </c>
      <c r="Z562" s="147"/>
      <c r="AA562" s="147"/>
      <c r="AB562" s="147"/>
      <c r="AC562" s="147"/>
      <c r="AD562" s="147"/>
      <c r="AE562" s="147"/>
      <c r="AF562" s="147"/>
      <c r="AG562" s="147" t="s">
        <v>126</v>
      </c>
      <c r="AH562" s="147"/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2" x14ac:dyDescent="0.2">
      <c r="A563" s="154"/>
      <c r="B563" s="155"/>
      <c r="C563" s="249" t="s">
        <v>416</v>
      </c>
      <c r="D563" s="250"/>
      <c r="E563" s="250"/>
      <c r="F563" s="250"/>
      <c r="G563" s="250"/>
      <c r="H563" s="157"/>
      <c r="I563" s="157"/>
      <c r="J563" s="157"/>
      <c r="K563" s="157"/>
      <c r="L563" s="157"/>
      <c r="M563" s="157"/>
      <c r="N563" s="156"/>
      <c r="O563" s="156"/>
      <c r="P563" s="156"/>
      <c r="Q563" s="156"/>
      <c r="R563" s="157"/>
      <c r="S563" s="157"/>
      <c r="T563" s="157"/>
      <c r="U563" s="157"/>
      <c r="V563" s="157"/>
      <c r="W563" s="157"/>
      <c r="X563" s="157"/>
      <c r="Y563" s="157"/>
      <c r="Z563" s="147"/>
      <c r="AA563" s="147"/>
      <c r="AB563" s="147"/>
      <c r="AC563" s="147"/>
      <c r="AD563" s="147"/>
      <c r="AE563" s="147"/>
      <c r="AF563" s="147"/>
      <c r="AG563" s="147" t="s">
        <v>132</v>
      </c>
      <c r="AH563" s="147"/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ht="22.5" outlineLevel="1" x14ac:dyDescent="0.2">
      <c r="A564" s="170">
        <v>62</v>
      </c>
      <c r="B564" s="171" t="s">
        <v>423</v>
      </c>
      <c r="C564" s="186" t="s">
        <v>424</v>
      </c>
      <c r="D564" s="172" t="s">
        <v>368</v>
      </c>
      <c r="E564" s="173">
        <v>170</v>
      </c>
      <c r="F564" s="174"/>
      <c r="G564" s="175">
        <f>ROUND(E564*F564,2)</f>
        <v>0</v>
      </c>
      <c r="H564" s="174"/>
      <c r="I564" s="175">
        <f>ROUND(E564*H564,2)</f>
        <v>0</v>
      </c>
      <c r="J564" s="174"/>
      <c r="K564" s="175">
        <f>ROUND(E564*J564,2)</f>
        <v>0</v>
      </c>
      <c r="L564" s="175">
        <v>15</v>
      </c>
      <c r="M564" s="175">
        <f>G564*(1+L564/100)</f>
        <v>0</v>
      </c>
      <c r="N564" s="173">
        <v>4.0000000000000003E-5</v>
      </c>
      <c r="O564" s="173">
        <f>ROUND(E564*N564,2)</f>
        <v>0.01</v>
      </c>
      <c r="P564" s="173">
        <v>0</v>
      </c>
      <c r="Q564" s="173">
        <f>ROUND(E564*P564,2)</f>
        <v>0</v>
      </c>
      <c r="R564" s="175"/>
      <c r="S564" s="175" t="s">
        <v>123</v>
      </c>
      <c r="T564" s="176" t="s">
        <v>123</v>
      </c>
      <c r="U564" s="157">
        <v>0.129</v>
      </c>
      <c r="V564" s="157">
        <f>ROUND(E564*U564,2)</f>
        <v>21.93</v>
      </c>
      <c r="W564" s="157"/>
      <c r="X564" s="157" t="s">
        <v>124</v>
      </c>
      <c r="Y564" s="157" t="s">
        <v>125</v>
      </c>
      <c r="Z564" s="147"/>
      <c r="AA564" s="147"/>
      <c r="AB564" s="147"/>
      <c r="AC564" s="147"/>
      <c r="AD564" s="147"/>
      <c r="AE564" s="147"/>
      <c r="AF564" s="147"/>
      <c r="AG564" s="147" t="s">
        <v>126</v>
      </c>
      <c r="AH564" s="147"/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2" x14ac:dyDescent="0.2">
      <c r="A565" s="154"/>
      <c r="B565" s="155"/>
      <c r="C565" s="249" t="s">
        <v>416</v>
      </c>
      <c r="D565" s="250"/>
      <c r="E565" s="250"/>
      <c r="F565" s="250"/>
      <c r="G565" s="250"/>
      <c r="H565" s="157"/>
      <c r="I565" s="157"/>
      <c r="J565" s="157"/>
      <c r="K565" s="157"/>
      <c r="L565" s="157"/>
      <c r="M565" s="157"/>
      <c r="N565" s="156"/>
      <c r="O565" s="156"/>
      <c r="P565" s="156"/>
      <c r="Q565" s="156"/>
      <c r="R565" s="157"/>
      <c r="S565" s="157"/>
      <c r="T565" s="157"/>
      <c r="U565" s="157"/>
      <c r="V565" s="157"/>
      <c r="W565" s="157"/>
      <c r="X565" s="157"/>
      <c r="Y565" s="157"/>
      <c r="Z565" s="147"/>
      <c r="AA565" s="147"/>
      <c r="AB565" s="147"/>
      <c r="AC565" s="147"/>
      <c r="AD565" s="147"/>
      <c r="AE565" s="147"/>
      <c r="AF565" s="147"/>
      <c r="AG565" s="147" t="s">
        <v>132</v>
      </c>
      <c r="AH565" s="147"/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ht="22.5" outlineLevel="1" x14ac:dyDescent="0.2">
      <c r="A566" s="170">
        <v>63</v>
      </c>
      <c r="B566" s="171" t="s">
        <v>425</v>
      </c>
      <c r="C566" s="186" t="s">
        <v>426</v>
      </c>
      <c r="D566" s="172" t="s">
        <v>368</v>
      </c>
      <c r="E566" s="173">
        <v>200</v>
      </c>
      <c r="F566" s="174"/>
      <c r="G566" s="175">
        <f>ROUND(E566*F566,2)</f>
        <v>0</v>
      </c>
      <c r="H566" s="174"/>
      <c r="I566" s="175">
        <f>ROUND(E566*H566,2)</f>
        <v>0</v>
      </c>
      <c r="J566" s="174"/>
      <c r="K566" s="175">
        <f>ROUND(E566*J566,2)</f>
        <v>0</v>
      </c>
      <c r="L566" s="175">
        <v>15</v>
      </c>
      <c r="M566" s="175">
        <f>G566*(1+L566/100)</f>
        <v>0</v>
      </c>
      <c r="N566" s="173">
        <v>8.0000000000000007E-5</v>
      </c>
      <c r="O566" s="173">
        <f>ROUND(E566*N566,2)</f>
        <v>0.02</v>
      </c>
      <c r="P566" s="173">
        <v>0</v>
      </c>
      <c r="Q566" s="173">
        <f>ROUND(E566*P566,2)</f>
        <v>0</v>
      </c>
      <c r="R566" s="175"/>
      <c r="S566" s="175" t="s">
        <v>123</v>
      </c>
      <c r="T566" s="176" t="s">
        <v>123</v>
      </c>
      <c r="U566" s="157">
        <v>0.14199999999999999</v>
      </c>
      <c r="V566" s="157">
        <f>ROUND(E566*U566,2)</f>
        <v>28.4</v>
      </c>
      <c r="W566" s="157"/>
      <c r="X566" s="157" t="s">
        <v>124</v>
      </c>
      <c r="Y566" s="157" t="s">
        <v>125</v>
      </c>
      <c r="Z566" s="147"/>
      <c r="AA566" s="147"/>
      <c r="AB566" s="147"/>
      <c r="AC566" s="147"/>
      <c r="AD566" s="147"/>
      <c r="AE566" s="147"/>
      <c r="AF566" s="147"/>
      <c r="AG566" s="147" t="s">
        <v>126</v>
      </c>
      <c r="AH566" s="147"/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2" x14ac:dyDescent="0.2">
      <c r="A567" s="154"/>
      <c r="B567" s="155"/>
      <c r="C567" s="249" t="s">
        <v>416</v>
      </c>
      <c r="D567" s="250"/>
      <c r="E567" s="250"/>
      <c r="F567" s="250"/>
      <c r="G567" s="250"/>
      <c r="H567" s="157"/>
      <c r="I567" s="157"/>
      <c r="J567" s="157"/>
      <c r="K567" s="157"/>
      <c r="L567" s="157"/>
      <c r="M567" s="157"/>
      <c r="N567" s="156"/>
      <c r="O567" s="156"/>
      <c r="P567" s="156"/>
      <c r="Q567" s="156"/>
      <c r="R567" s="157"/>
      <c r="S567" s="157"/>
      <c r="T567" s="157"/>
      <c r="U567" s="157"/>
      <c r="V567" s="157"/>
      <c r="W567" s="157"/>
      <c r="X567" s="157"/>
      <c r="Y567" s="157"/>
      <c r="Z567" s="147"/>
      <c r="AA567" s="147"/>
      <c r="AB567" s="147"/>
      <c r="AC567" s="147"/>
      <c r="AD567" s="147"/>
      <c r="AE567" s="147"/>
      <c r="AF567" s="147"/>
      <c r="AG567" s="147" t="s">
        <v>132</v>
      </c>
      <c r="AH567" s="147"/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ht="22.5" outlineLevel="1" x14ac:dyDescent="0.2">
      <c r="A568" s="170">
        <v>64</v>
      </c>
      <c r="B568" s="171" t="s">
        <v>427</v>
      </c>
      <c r="C568" s="186" t="s">
        <v>428</v>
      </c>
      <c r="D568" s="172" t="s">
        <v>368</v>
      </c>
      <c r="E568" s="173">
        <v>20</v>
      </c>
      <c r="F568" s="174"/>
      <c r="G568" s="175">
        <f>ROUND(E568*F568,2)</f>
        <v>0</v>
      </c>
      <c r="H568" s="174"/>
      <c r="I568" s="175">
        <f>ROUND(E568*H568,2)</f>
        <v>0</v>
      </c>
      <c r="J568" s="174"/>
      <c r="K568" s="175">
        <f>ROUND(E568*J568,2)</f>
        <v>0</v>
      </c>
      <c r="L568" s="175">
        <v>15</v>
      </c>
      <c r="M568" s="175">
        <f>G568*(1+L568/100)</f>
        <v>0</v>
      </c>
      <c r="N568" s="173">
        <v>1.2999999999999999E-4</v>
      </c>
      <c r="O568" s="173">
        <f>ROUND(E568*N568,2)</f>
        <v>0</v>
      </c>
      <c r="P568" s="173">
        <v>0</v>
      </c>
      <c r="Q568" s="173">
        <f>ROUND(E568*P568,2)</f>
        <v>0</v>
      </c>
      <c r="R568" s="175"/>
      <c r="S568" s="175" t="s">
        <v>123</v>
      </c>
      <c r="T568" s="176" t="s">
        <v>123</v>
      </c>
      <c r="U568" s="157">
        <v>0.157</v>
      </c>
      <c r="V568" s="157">
        <f>ROUND(E568*U568,2)</f>
        <v>3.14</v>
      </c>
      <c r="W568" s="157"/>
      <c r="X568" s="157" t="s">
        <v>124</v>
      </c>
      <c r="Y568" s="157" t="s">
        <v>125</v>
      </c>
      <c r="Z568" s="147"/>
      <c r="AA568" s="147"/>
      <c r="AB568" s="147"/>
      <c r="AC568" s="147"/>
      <c r="AD568" s="147"/>
      <c r="AE568" s="147"/>
      <c r="AF568" s="147"/>
      <c r="AG568" s="147" t="s">
        <v>126</v>
      </c>
      <c r="AH568" s="147"/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2" x14ac:dyDescent="0.2">
      <c r="A569" s="154"/>
      <c r="B569" s="155"/>
      <c r="C569" s="249" t="s">
        <v>416</v>
      </c>
      <c r="D569" s="250"/>
      <c r="E569" s="250"/>
      <c r="F569" s="250"/>
      <c r="G569" s="250"/>
      <c r="H569" s="157"/>
      <c r="I569" s="157"/>
      <c r="J569" s="157"/>
      <c r="K569" s="157"/>
      <c r="L569" s="157"/>
      <c r="M569" s="157"/>
      <c r="N569" s="156"/>
      <c r="O569" s="156"/>
      <c r="P569" s="156"/>
      <c r="Q569" s="156"/>
      <c r="R569" s="157"/>
      <c r="S569" s="157"/>
      <c r="T569" s="157"/>
      <c r="U569" s="157"/>
      <c r="V569" s="157"/>
      <c r="W569" s="157"/>
      <c r="X569" s="157"/>
      <c r="Y569" s="157"/>
      <c r="Z569" s="147"/>
      <c r="AA569" s="147"/>
      <c r="AB569" s="147"/>
      <c r="AC569" s="147"/>
      <c r="AD569" s="147"/>
      <c r="AE569" s="147"/>
      <c r="AF569" s="147"/>
      <c r="AG569" s="147" t="s">
        <v>132</v>
      </c>
      <c r="AH569" s="147"/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ht="22.5" outlineLevel="1" x14ac:dyDescent="0.2">
      <c r="A570" s="170">
        <v>65</v>
      </c>
      <c r="B570" s="171" t="s">
        <v>429</v>
      </c>
      <c r="C570" s="186" t="s">
        <v>430</v>
      </c>
      <c r="D570" s="172" t="s">
        <v>368</v>
      </c>
      <c r="E570" s="173">
        <v>30</v>
      </c>
      <c r="F570" s="174"/>
      <c r="G570" s="175">
        <f>ROUND(E570*F570,2)</f>
        <v>0</v>
      </c>
      <c r="H570" s="174"/>
      <c r="I570" s="175">
        <f>ROUND(E570*H570,2)</f>
        <v>0</v>
      </c>
      <c r="J570" s="174"/>
      <c r="K570" s="175">
        <f>ROUND(E570*J570,2)</f>
        <v>0</v>
      </c>
      <c r="L570" s="175">
        <v>15</v>
      </c>
      <c r="M570" s="175">
        <f>G570*(1+L570/100)</f>
        <v>0</v>
      </c>
      <c r="N570" s="173">
        <v>1.9000000000000001E-4</v>
      </c>
      <c r="O570" s="173">
        <f>ROUND(E570*N570,2)</f>
        <v>0.01</v>
      </c>
      <c r="P570" s="173">
        <v>0</v>
      </c>
      <c r="Q570" s="173">
        <f>ROUND(E570*P570,2)</f>
        <v>0</v>
      </c>
      <c r="R570" s="175"/>
      <c r="S570" s="175" t="s">
        <v>123</v>
      </c>
      <c r="T570" s="176" t="s">
        <v>123</v>
      </c>
      <c r="U570" s="157">
        <v>0.17</v>
      </c>
      <c r="V570" s="157">
        <f>ROUND(E570*U570,2)</f>
        <v>5.0999999999999996</v>
      </c>
      <c r="W570" s="157"/>
      <c r="X570" s="157" t="s">
        <v>124</v>
      </c>
      <c r="Y570" s="157" t="s">
        <v>125</v>
      </c>
      <c r="Z570" s="147"/>
      <c r="AA570" s="147"/>
      <c r="AB570" s="147"/>
      <c r="AC570" s="147"/>
      <c r="AD570" s="147"/>
      <c r="AE570" s="147"/>
      <c r="AF570" s="147"/>
      <c r="AG570" s="147" t="s">
        <v>126</v>
      </c>
      <c r="AH570" s="147"/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2" x14ac:dyDescent="0.2">
      <c r="A571" s="154"/>
      <c r="B571" s="155"/>
      <c r="C571" s="249" t="s">
        <v>416</v>
      </c>
      <c r="D571" s="250"/>
      <c r="E571" s="250"/>
      <c r="F571" s="250"/>
      <c r="G571" s="250"/>
      <c r="H571" s="157"/>
      <c r="I571" s="157"/>
      <c r="J571" s="157"/>
      <c r="K571" s="157"/>
      <c r="L571" s="157"/>
      <c r="M571" s="157"/>
      <c r="N571" s="156"/>
      <c r="O571" s="156"/>
      <c r="P571" s="156"/>
      <c r="Q571" s="156"/>
      <c r="R571" s="157"/>
      <c r="S571" s="157"/>
      <c r="T571" s="157"/>
      <c r="U571" s="157"/>
      <c r="V571" s="157"/>
      <c r="W571" s="157"/>
      <c r="X571" s="157"/>
      <c r="Y571" s="157"/>
      <c r="Z571" s="147"/>
      <c r="AA571" s="147"/>
      <c r="AB571" s="147"/>
      <c r="AC571" s="147"/>
      <c r="AD571" s="147"/>
      <c r="AE571" s="147"/>
      <c r="AF571" s="147"/>
      <c r="AG571" s="147" t="s">
        <v>132</v>
      </c>
      <c r="AH571" s="147"/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ht="22.5" outlineLevel="1" x14ac:dyDescent="0.2">
      <c r="A572" s="170">
        <v>66</v>
      </c>
      <c r="B572" s="171" t="s">
        <v>431</v>
      </c>
      <c r="C572" s="186" t="s">
        <v>432</v>
      </c>
      <c r="D572" s="172" t="s">
        <v>368</v>
      </c>
      <c r="E572" s="173">
        <v>40</v>
      </c>
      <c r="F572" s="174"/>
      <c r="G572" s="175">
        <f>ROUND(E572*F572,2)</f>
        <v>0</v>
      </c>
      <c r="H572" s="174"/>
      <c r="I572" s="175">
        <f>ROUND(E572*H572,2)</f>
        <v>0</v>
      </c>
      <c r="J572" s="174"/>
      <c r="K572" s="175">
        <f>ROUND(E572*J572,2)</f>
        <v>0</v>
      </c>
      <c r="L572" s="175">
        <v>15</v>
      </c>
      <c r="M572" s="175">
        <f>G572*(1+L572/100)</f>
        <v>0</v>
      </c>
      <c r="N572" s="173">
        <v>2.3000000000000001E-4</v>
      </c>
      <c r="O572" s="173">
        <f>ROUND(E572*N572,2)</f>
        <v>0.01</v>
      </c>
      <c r="P572" s="173">
        <v>0</v>
      </c>
      <c r="Q572" s="173">
        <f>ROUND(E572*P572,2)</f>
        <v>0</v>
      </c>
      <c r="R572" s="175"/>
      <c r="S572" s="175" t="s">
        <v>123</v>
      </c>
      <c r="T572" s="176" t="s">
        <v>123</v>
      </c>
      <c r="U572" s="157">
        <v>0.2</v>
      </c>
      <c r="V572" s="157">
        <f>ROUND(E572*U572,2)</f>
        <v>8</v>
      </c>
      <c r="W572" s="157"/>
      <c r="X572" s="157" t="s">
        <v>124</v>
      </c>
      <c r="Y572" s="157" t="s">
        <v>125</v>
      </c>
      <c r="Z572" s="147"/>
      <c r="AA572" s="147"/>
      <c r="AB572" s="147"/>
      <c r="AC572" s="147"/>
      <c r="AD572" s="147"/>
      <c r="AE572" s="147"/>
      <c r="AF572" s="147"/>
      <c r="AG572" s="147" t="s">
        <v>126</v>
      </c>
      <c r="AH572" s="147"/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2" x14ac:dyDescent="0.2">
      <c r="A573" s="154"/>
      <c r="B573" s="155"/>
      <c r="C573" s="249" t="s">
        <v>416</v>
      </c>
      <c r="D573" s="250"/>
      <c r="E573" s="250"/>
      <c r="F573" s="250"/>
      <c r="G573" s="250"/>
      <c r="H573" s="157"/>
      <c r="I573" s="157"/>
      <c r="J573" s="157"/>
      <c r="K573" s="157"/>
      <c r="L573" s="157"/>
      <c r="M573" s="157"/>
      <c r="N573" s="156"/>
      <c r="O573" s="156"/>
      <c r="P573" s="156"/>
      <c r="Q573" s="156"/>
      <c r="R573" s="157"/>
      <c r="S573" s="157"/>
      <c r="T573" s="157"/>
      <c r="U573" s="157"/>
      <c r="V573" s="157"/>
      <c r="W573" s="157"/>
      <c r="X573" s="157"/>
      <c r="Y573" s="157"/>
      <c r="Z573" s="147"/>
      <c r="AA573" s="147"/>
      <c r="AB573" s="147"/>
      <c r="AC573" s="147"/>
      <c r="AD573" s="147"/>
      <c r="AE573" s="147"/>
      <c r="AF573" s="147"/>
      <c r="AG573" s="147" t="s">
        <v>132</v>
      </c>
      <c r="AH573" s="147"/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1" x14ac:dyDescent="0.2">
      <c r="A574" s="170">
        <v>67</v>
      </c>
      <c r="B574" s="171" t="s">
        <v>433</v>
      </c>
      <c r="C574" s="186" t="s">
        <v>434</v>
      </c>
      <c r="D574" s="172" t="s">
        <v>368</v>
      </c>
      <c r="E574" s="173">
        <v>810</v>
      </c>
      <c r="F574" s="174"/>
      <c r="G574" s="175">
        <f>ROUND(E574*F574,2)</f>
        <v>0</v>
      </c>
      <c r="H574" s="174"/>
      <c r="I574" s="175">
        <f>ROUND(E574*H574,2)</f>
        <v>0</v>
      </c>
      <c r="J574" s="174"/>
      <c r="K574" s="175">
        <f>ROUND(E574*J574,2)</f>
        <v>0</v>
      </c>
      <c r="L574" s="175">
        <v>15</v>
      </c>
      <c r="M574" s="175">
        <f>G574*(1+L574/100)</f>
        <v>0</v>
      </c>
      <c r="N574" s="173">
        <v>0</v>
      </c>
      <c r="O574" s="173">
        <f>ROUND(E574*N574,2)</f>
        <v>0</v>
      </c>
      <c r="P574" s="173">
        <v>2.3000000000000001E-4</v>
      </c>
      <c r="Q574" s="173">
        <f>ROUND(E574*P574,2)</f>
        <v>0.19</v>
      </c>
      <c r="R574" s="175"/>
      <c r="S574" s="175" t="s">
        <v>123</v>
      </c>
      <c r="T574" s="176" t="s">
        <v>123</v>
      </c>
      <c r="U574" s="157">
        <v>7.1999999999999995E-2</v>
      </c>
      <c r="V574" s="157">
        <f>ROUND(E574*U574,2)</f>
        <v>58.32</v>
      </c>
      <c r="W574" s="157"/>
      <c r="X574" s="157" t="s">
        <v>124</v>
      </c>
      <c r="Y574" s="157" t="s">
        <v>125</v>
      </c>
      <c r="Z574" s="147"/>
      <c r="AA574" s="147"/>
      <c r="AB574" s="147"/>
      <c r="AC574" s="147"/>
      <c r="AD574" s="147"/>
      <c r="AE574" s="147"/>
      <c r="AF574" s="147"/>
      <c r="AG574" s="147" t="s">
        <v>126</v>
      </c>
      <c r="AH574" s="147"/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2" x14ac:dyDescent="0.2">
      <c r="A575" s="154"/>
      <c r="B575" s="155"/>
      <c r="C575" s="187" t="s">
        <v>435</v>
      </c>
      <c r="D575" s="158"/>
      <c r="E575" s="159">
        <v>720</v>
      </c>
      <c r="F575" s="157"/>
      <c r="G575" s="157"/>
      <c r="H575" s="157"/>
      <c r="I575" s="157"/>
      <c r="J575" s="157"/>
      <c r="K575" s="157"/>
      <c r="L575" s="157"/>
      <c r="M575" s="157"/>
      <c r="N575" s="156"/>
      <c r="O575" s="156"/>
      <c r="P575" s="156"/>
      <c r="Q575" s="156"/>
      <c r="R575" s="157"/>
      <c r="S575" s="157"/>
      <c r="T575" s="157"/>
      <c r="U575" s="157"/>
      <c r="V575" s="157"/>
      <c r="W575" s="157"/>
      <c r="X575" s="157"/>
      <c r="Y575" s="157"/>
      <c r="Z575" s="147"/>
      <c r="AA575" s="147"/>
      <c r="AB575" s="147"/>
      <c r="AC575" s="147"/>
      <c r="AD575" s="147"/>
      <c r="AE575" s="147"/>
      <c r="AF575" s="147"/>
      <c r="AG575" s="147" t="s">
        <v>128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3" x14ac:dyDescent="0.2">
      <c r="A576" s="154"/>
      <c r="B576" s="155"/>
      <c r="C576" s="187" t="s">
        <v>436</v>
      </c>
      <c r="D576" s="158"/>
      <c r="E576" s="159">
        <v>90</v>
      </c>
      <c r="F576" s="157"/>
      <c r="G576" s="157"/>
      <c r="H576" s="157"/>
      <c r="I576" s="157"/>
      <c r="J576" s="157"/>
      <c r="K576" s="157"/>
      <c r="L576" s="157"/>
      <c r="M576" s="157"/>
      <c r="N576" s="156"/>
      <c r="O576" s="156"/>
      <c r="P576" s="156"/>
      <c r="Q576" s="156"/>
      <c r="R576" s="157"/>
      <c r="S576" s="157"/>
      <c r="T576" s="157"/>
      <c r="U576" s="157"/>
      <c r="V576" s="157"/>
      <c r="W576" s="157"/>
      <c r="X576" s="157"/>
      <c r="Y576" s="157"/>
      <c r="Z576" s="147"/>
      <c r="AA576" s="147"/>
      <c r="AB576" s="147"/>
      <c r="AC576" s="147"/>
      <c r="AD576" s="147"/>
      <c r="AE576" s="147"/>
      <c r="AF576" s="147"/>
      <c r="AG576" s="147" t="s">
        <v>128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1" x14ac:dyDescent="0.2">
      <c r="A577" s="170">
        <v>68</v>
      </c>
      <c r="B577" s="171" t="s">
        <v>437</v>
      </c>
      <c r="C577" s="186" t="s">
        <v>438</v>
      </c>
      <c r="D577" s="172" t="s">
        <v>368</v>
      </c>
      <c r="E577" s="173">
        <v>40</v>
      </c>
      <c r="F577" s="174"/>
      <c r="G577" s="175">
        <f>ROUND(E577*F577,2)</f>
        <v>0</v>
      </c>
      <c r="H577" s="174"/>
      <c r="I577" s="175">
        <f>ROUND(E577*H577,2)</f>
        <v>0</v>
      </c>
      <c r="J577" s="174"/>
      <c r="K577" s="175">
        <f>ROUND(E577*J577,2)</f>
        <v>0</v>
      </c>
      <c r="L577" s="175">
        <v>15</v>
      </c>
      <c r="M577" s="175">
        <f>G577*(1+L577/100)</f>
        <v>0</v>
      </c>
      <c r="N577" s="173">
        <v>0</v>
      </c>
      <c r="O577" s="173">
        <f>ROUND(E577*N577,2)</f>
        <v>0</v>
      </c>
      <c r="P577" s="173">
        <v>5.9999999999999995E-4</v>
      </c>
      <c r="Q577" s="173">
        <f>ROUND(E577*P577,2)</f>
        <v>0.02</v>
      </c>
      <c r="R577" s="175"/>
      <c r="S577" s="175" t="s">
        <v>123</v>
      </c>
      <c r="T577" s="176" t="s">
        <v>123</v>
      </c>
      <c r="U577" s="157">
        <v>0.217</v>
      </c>
      <c r="V577" s="157">
        <f>ROUND(E577*U577,2)</f>
        <v>8.68</v>
      </c>
      <c r="W577" s="157"/>
      <c r="X577" s="157" t="s">
        <v>124</v>
      </c>
      <c r="Y577" s="157" t="s">
        <v>125</v>
      </c>
      <c r="Z577" s="147"/>
      <c r="AA577" s="147"/>
      <c r="AB577" s="147"/>
      <c r="AC577" s="147"/>
      <c r="AD577" s="147"/>
      <c r="AE577" s="147"/>
      <c r="AF577" s="147"/>
      <c r="AG577" s="147" t="s">
        <v>126</v>
      </c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2" x14ac:dyDescent="0.2">
      <c r="A578" s="154"/>
      <c r="B578" s="155"/>
      <c r="C578" s="187" t="s">
        <v>439</v>
      </c>
      <c r="D578" s="158"/>
      <c r="E578" s="159">
        <v>40</v>
      </c>
      <c r="F578" s="157"/>
      <c r="G578" s="157"/>
      <c r="H578" s="157"/>
      <c r="I578" s="157"/>
      <c r="J578" s="157"/>
      <c r="K578" s="157"/>
      <c r="L578" s="157"/>
      <c r="M578" s="157"/>
      <c r="N578" s="156"/>
      <c r="O578" s="156"/>
      <c r="P578" s="156"/>
      <c r="Q578" s="156"/>
      <c r="R578" s="157"/>
      <c r="S578" s="157"/>
      <c r="T578" s="157"/>
      <c r="U578" s="157"/>
      <c r="V578" s="157"/>
      <c r="W578" s="157"/>
      <c r="X578" s="157"/>
      <c r="Y578" s="157"/>
      <c r="Z578" s="147"/>
      <c r="AA578" s="147"/>
      <c r="AB578" s="147"/>
      <c r="AC578" s="147"/>
      <c r="AD578" s="147"/>
      <c r="AE578" s="147"/>
      <c r="AF578" s="147"/>
      <c r="AG578" s="147" t="s">
        <v>128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1" x14ac:dyDescent="0.2">
      <c r="A579" s="170">
        <v>69</v>
      </c>
      <c r="B579" s="171" t="s">
        <v>440</v>
      </c>
      <c r="C579" s="186" t="s">
        <v>441</v>
      </c>
      <c r="D579" s="172" t="s">
        <v>122</v>
      </c>
      <c r="E579" s="173">
        <v>74</v>
      </c>
      <c r="F579" s="174"/>
      <c r="G579" s="175">
        <f>ROUND(E579*F579,2)</f>
        <v>0</v>
      </c>
      <c r="H579" s="174"/>
      <c r="I579" s="175">
        <f>ROUND(E579*H579,2)</f>
        <v>0</v>
      </c>
      <c r="J579" s="174"/>
      <c r="K579" s="175">
        <f>ROUND(E579*J579,2)</f>
        <v>0</v>
      </c>
      <c r="L579" s="175">
        <v>15</v>
      </c>
      <c r="M579" s="175">
        <f>G579*(1+L579/100)</f>
        <v>0</v>
      </c>
      <c r="N579" s="173">
        <v>0</v>
      </c>
      <c r="O579" s="173">
        <f>ROUND(E579*N579,2)</f>
        <v>0</v>
      </c>
      <c r="P579" s="173">
        <v>5.11E-3</v>
      </c>
      <c r="Q579" s="173">
        <f>ROUND(E579*P579,2)</f>
        <v>0.38</v>
      </c>
      <c r="R579" s="175"/>
      <c r="S579" s="175" t="s">
        <v>123</v>
      </c>
      <c r="T579" s="176" t="s">
        <v>123</v>
      </c>
      <c r="U579" s="157">
        <v>8.3000000000000004E-2</v>
      </c>
      <c r="V579" s="157">
        <f>ROUND(E579*U579,2)</f>
        <v>6.14</v>
      </c>
      <c r="W579" s="157"/>
      <c r="X579" s="157" t="s">
        <v>124</v>
      </c>
      <c r="Y579" s="157" t="s">
        <v>125</v>
      </c>
      <c r="Z579" s="147"/>
      <c r="AA579" s="147"/>
      <c r="AB579" s="147"/>
      <c r="AC579" s="147"/>
      <c r="AD579" s="147"/>
      <c r="AE579" s="147"/>
      <c r="AF579" s="147"/>
      <c r="AG579" s="147" t="s">
        <v>126</v>
      </c>
      <c r="AH579" s="147"/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2" x14ac:dyDescent="0.2">
      <c r="A580" s="154"/>
      <c r="B580" s="155"/>
      <c r="C580" s="187" t="s">
        <v>442</v>
      </c>
      <c r="D580" s="158"/>
      <c r="E580" s="159">
        <v>74</v>
      </c>
      <c r="F580" s="157"/>
      <c r="G580" s="157"/>
      <c r="H580" s="157"/>
      <c r="I580" s="157"/>
      <c r="J580" s="157"/>
      <c r="K580" s="157"/>
      <c r="L580" s="157"/>
      <c r="M580" s="157"/>
      <c r="N580" s="156"/>
      <c r="O580" s="156"/>
      <c r="P580" s="156"/>
      <c r="Q580" s="156"/>
      <c r="R580" s="157"/>
      <c r="S580" s="157"/>
      <c r="T580" s="157"/>
      <c r="U580" s="157"/>
      <c r="V580" s="157"/>
      <c r="W580" s="157"/>
      <c r="X580" s="157"/>
      <c r="Y580" s="157"/>
      <c r="Z580" s="147"/>
      <c r="AA580" s="147"/>
      <c r="AB580" s="147"/>
      <c r="AC580" s="147"/>
      <c r="AD580" s="147"/>
      <c r="AE580" s="147"/>
      <c r="AF580" s="147"/>
      <c r="AG580" s="147" t="s">
        <v>128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1" x14ac:dyDescent="0.2">
      <c r="A581" s="170">
        <v>70</v>
      </c>
      <c r="B581" s="171" t="s">
        <v>443</v>
      </c>
      <c r="C581" s="186" t="s">
        <v>444</v>
      </c>
      <c r="D581" s="172" t="s">
        <v>122</v>
      </c>
      <c r="E581" s="173">
        <v>2</v>
      </c>
      <c r="F581" s="174"/>
      <c r="G581" s="175">
        <f>ROUND(E581*F581,2)</f>
        <v>0</v>
      </c>
      <c r="H581" s="174"/>
      <c r="I581" s="175">
        <f>ROUND(E581*H581,2)</f>
        <v>0</v>
      </c>
      <c r="J581" s="174"/>
      <c r="K581" s="175">
        <f>ROUND(E581*J581,2)</f>
        <v>0</v>
      </c>
      <c r="L581" s="175">
        <v>15</v>
      </c>
      <c r="M581" s="175">
        <f>G581*(1+L581/100)</f>
        <v>0</v>
      </c>
      <c r="N581" s="173">
        <v>0</v>
      </c>
      <c r="O581" s="173">
        <f>ROUND(E581*N581,2)</f>
        <v>0</v>
      </c>
      <c r="P581" s="173">
        <v>6.79E-3</v>
      </c>
      <c r="Q581" s="173">
        <f>ROUND(E581*P581,2)</f>
        <v>0.01</v>
      </c>
      <c r="R581" s="175"/>
      <c r="S581" s="175" t="s">
        <v>123</v>
      </c>
      <c r="T581" s="176" t="s">
        <v>123</v>
      </c>
      <c r="U581" s="157">
        <v>0.13400000000000001</v>
      </c>
      <c r="V581" s="157">
        <f>ROUND(E581*U581,2)</f>
        <v>0.27</v>
      </c>
      <c r="W581" s="157"/>
      <c r="X581" s="157" t="s">
        <v>124</v>
      </c>
      <c r="Y581" s="157" t="s">
        <v>125</v>
      </c>
      <c r="Z581" s="147"/>
      <c r="AA581" s="147"/>
      <c r="AB581" s="147"/>
      <c r="AC581" s="147"/>
      <c r="AD581" s="147"/>
      <c r="AE581" s="147"/>
      <c r="AF581" s="147"/>
      <c r="AG581" s="147" t="s">
        <v>126</v>
      </c>
      <c r="AH581" s="147"/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2" x14ac:dyDescent="0.2">
      <c r="A582" s="154"/>
      <c r="B582" s="155"/>
      <c r="C582" s="187" t="s">
        <v>445</v>
      </c>
      <c r="D582" s="158"/>
      <c r="E582" s="159">
        <v>2</v>
      </c>
      <c r="F582" s="157"/>
      <c r="G582" s="157"/>
      <c r="H582" s="157"/>
      <c r="I582" s="157"/>
      <c r="J582" s="157"/>
      <c r="K582" s="157"/>
      <c r="L582" s="157"/>
      <c r="M582" s="157"/>
      <c r="N582" s="156"/>
      <c r="O582" s="156"/>
      <c r="P582" s="156"/>
      <c r="Q582" s="156"/>
      <c r="R582" s="157"/>
      <c r="S582" s="157"/>
      <c r="T582" s="157"/>
      <c r="U582" s="157"/>
      <c r="V582" s="157"/>
      <c r="W582" s="157"/>
      <c r="X582" s="157"/>
      <c r="Y582" s="157"/>
      <c r="Z582" s="147"/>
      <c r="AA582" s="147"/>
      <c r="AB582" s="147"/>
      <c r="AC582" s="147"/>
      <c r="AD582" s="147"/>
      <c r="AE582" s="147"/>
      <c r="AF582" s="147"/>
      <c r="AG582" s="147" t="s">
        <v>128</v>
      </c>
      <c r="AH582" s="147">
        <v>0</v>
      </c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1" x14ac:dyDescent="0.2">
      <c r="A583" s="178">
        <v>71</v>
      </c>
      <c r="B583" s="179" t="s">
        <v>446</v>
      </c>
      <c r="C583" s="189" t="s">
        <v>447</v>
      </c>
      <c r="D583" s="180" t="s">
        <v>122</v>
      </c>
      <c r="E583" s="181">
        <v>1</v>
      </c>
      <c r="F583" s="182"/>
      <c r="G583" s="183">
        <f>ROUND(E583*F583,2)</f>
        <v>0</v>
      </c>
      <c r="H583" s="182"/>
      <c r="I583" s="183">
        <f>ROUND(E583*H583,2)</f>
        <v>0</v>
      </c>
      <c r="J583" s="182"/>
      <c r="K583" s="183">
        <f>ROUND(E583*J583,2)</f>
        <v>0</v>
      </c>
      <c r="L583" s="183">
        <v>15</v>
      </c>
      <c r="M583" s="183">
        <f>G583*(1+L583/100)</f>
        <v>0</v>
      </c>
      <c r="N583" s="181">
        <v>4.8000000000000001E-4</v>
      </c>
      <c r="O583" s="181">
        <f>ROUND(E583*N583,2)</f>
        <v>0</v>
      </c>
      <c r="P583" s="181">
        <v>0</v>
      </c>
      <c r="Q583" s="181">
        <f>ROUND(E583*P583,2)</f>
        <v>0</v>
      </c>
      <c r="R583" s="183"/>
      <c r="S583" s="183" t="s">
        <v>123</v>
      </c>
      <c r="T583" s="184" t="s">
        <v>123</v>
      </c>
      <c r="U583" s="157">
        <v>0.26900000000000002</v>
      </c>
      <c r="V583" s="157">
        <f>ROUND(E583*U583,2)</f>
        <v>0.27</v>
      </c>
      <c r="W583" s="157"/>
      <c r="X583" s="157" t="s">
        <v>124</v>
      </c>
      <c r="Y583" s="157" t="s">
        <v>125</v>
      </c>
      <c r="Z583" s="147"/>
      <c r="AA583" s="147"/>
      <c r="AB583" s="147"/>
      <c r="AC583" s="147"/>
      <c r="AD583" s="147"/>
      <c r="AE583" s="147"/>
      <c r="AF583" s="147"/>
      <c r="AG583" s="147" t="s">
        <v>126</v>
      </c>
      <c r="AH583" s="147"/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1" x14ac:dyDescent="0.2">
      <c r="A584" s="178">
        <v>72</v>
      </c>
      <c r="B584" s="179" t="s">
        <v>448</v>
      </c>
      <c r="C584" s="189" t="s">
        <v>449</v>
      </c>
      <c r="D584" s="180" t="s">
        <v>122</v>
      </c>
      <c r="E584" s="181">
        <v>1</v>
      </c>
      <c r="F584" s="182"/>
      <c r="G584" s="183">
        <f>ROUND(E584*F584,2)</f>
        <v>0</v>
      </c>
      <c r="H584" s="182"/>
      <c r="I584" s="183">
        <f>ROUND(E584*H584,2)</f>
        <v>0</v>
      </c>
      <c r="J584" s="182"/>
      <c r="K584" s="183">
        <f>ROUND(E584*J584,2)</f>
        <v>0</v>
      </c>
      <c r="L584" s="183">
        <v>15</v>
      </c>
      <c r="M584" s="183">
        <f>G584*(1+L584/100)</f>
        <v>0</v>
      </c>
      <c r="N584" s="181">
        <v>1.32E-3</v>
      </c>
      <c r="O584" s="181">
        <f>ROUND(E584*N584,2)</f>
        <v>0</v>
      </c>
      <c r="P584" s="181">
        <v>0</v>
      </c>
      <c r="Q584" s="181">
        <f>ROUND(E584*P584,2)</f>
        <v>0</v>
      </c>
      <c r="R584" s="183"/>
      <c r="S584" s="183" t="s">
        <v>123</v>
      </c>
      <c r="T584" s="184" t="s">
        <v>123</v>
      </c>
      <c r="U584" s="157">
        <v>0.42399999999999999</v>
      </c>
      <c r="V584" s="157">
        <f>ROUND(E584*U584,2)</f>
        <v>0.42</v>
      </c>
      <c r="W584" s="157"/>
      <c r="X584" s="157" t="s">
        <v>124</v>
      </c>
      <c r="Y584" s="157" t="s">
        <v>125</v>
      </c>
      <c r="Z584" s="147"/>
      <c r="AA584" s="147"/>
      <c r="AB584" s="147"/>
      <c r="AC584" s="147"/>
      <c r="AD584" s="147"/>
      <c r="AE584" s="147"/>
      <c r="AF584" s="147"/>
      <c r="AG584" s="147" t="s">
        <v>126</v>
      </c>
      <c r="AH584" s="147"/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ht="22.5" outlineLevel="1" x14ac:dyDescent="0.2">
      <c r="A585" s="170">
        <v>73</v>
      </c>
      <c r="B585" s="171" t="s">
        <v>450</v>
      </c>
      <c r="C585" s="186" t="s">
        <v>451</v>
      </c>
      <c r="D585" s="172" t="s">
        <v>122</v>
      </c>
      <c r="E585" s="173">
        <v>90</v>
      </c>
      <c r="F585" s="174"/>
      <c r="G585" s="175">
        <f>ROUND(E585*F585,2)</f>
        <v>0</v>
      </c>
      <c r="H585" s="174"/>
      <c r="I585" s="175">
        <f>ROUND(E585*H585,2)</f>
        <v>0</v>
      </c>
      <c r="J585" s="174"/>
      <c r="K585" s="175">
        <f>ROUND(E585*J585,2)</f>
        <v>0</v>
      </c>
      <c r="L585" s="175">
        <v>15</v>
      </c>
      <c r="M585" s="175">
        <f>G585*(1+L585/100)</f>
        <v>0</v>
      </c>
      <c r="N585" s="173">
        <v>2.0000000000000001E-4</v>
      </c>
      <c r="O585" s="173">
        <f>ROUND(E585*N585,2)</f>
        <v>0.02</v>
      </c>
      <c r="P585" s="173">
        <v>0</v>
      </c>
      <c r="Q585" s="173">
        <f>ROUND(E585*P585,2)</f>
        <v>0</v>
      </c>
      <c r="R585" s="175"/>
      <c r="S585" s="175" t="s">
        <v>123</v>
      </c>
      <c r="T585" s="176" t="s">
        <v>123</v>
      </c>
      <c r="U585" s="157">
        <v>0.20699999999999999</v>
      </c>
      <c r="V585" s="157">
        <f>ROUND(E585*U585,2)</f>
        <v>18.63</v>
      </c>
      <c r="W585" s="157"/>
      <c r="X585" s="157" t="s">
        <v>124</v>
      </c>
      <c r="Y585" s="157" t="s">
        <v>125</v>
      </c>
      <c r="Z585" s="147"/>
      <c r="AA585" s="147"/>
      <c r="AB585" s="147"/>
      <c r="AC585" s="147"/>
      <c r="AD585" s="147"/>
      <c r="AE585" s="147"/>
      <c r="AF585" s="147"/>
      <c r="AG585" s="147" t="s">
        <v>126</v>
      </c>
      <c r="AH585" s="147"/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2" x14ac:dyDescent="0.2">
      <c r="A586" s="154"/>
      <c r="B586" s="155"/>
      <c r="C586" s="187" t="s">
        <v>452</v>
      </c>
      <c r="D586" s="158"/>
      <c r="E586" s="159"/>
      <c r="F586" s="157"/>
      <c r="G586" s="157"/>
      <c r="H586" s="157"/>
      <c r="I586" s="157"/>
      <c r="J586" s="157"/>
      <c r="K586" s="157"/>
      <c r="L586" s="157"/>
      <c r="M586" s="157"/>
      <c r="N586" s="156"/>
      <c r="O586" s="156"/>
      <c r="P586" s="156"/>
      <c r="Q586" s="156"/>
      <c r="R586" s="157"/>
      <c r="S586" s="157"/>
      <c r="T586" s="157"/>
      <c r="U586" s="157"/>
      <c r="V586" s="157"/>
      <c r="W586" s="157"/>
      <c r="X586" s="157"/>
      <c r="Y586" s="157"/>
      <c r="Z586" s="147"/>
      <c r="AA586" s="147"/>
      <c r="AB586" s="147"/>
      <c r="AC586" s="147"/>
      <c r="AD586" s="147"/>
      <c r="AE586" s="147"/>
      <c r="AF586" s="147"/>
      <c r="AG586" s="147" t="s">
        <v>128</v>
      </c>
      <c r="AH586" s="147">
        <v>0</v>
      </c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3" x14ac:dyDescent="0.2">
      <c r="A587" s="154"/>
      <c r="B587" s="155"/>
      <c r="C587" s="187" t="s">
        <v>453</v>
      </c>
      <c r="D587" s="158"/>
      <c r="E587" s="159"/>
      <c r="F587" s="157"/>
      <c r="G587" s="157"/>
      <c r="H587" s="157"/>
      <c r="I587" s="157"/>
      <c r="J587" s="157"/>
      <c r="K587" s="157"/>
      <c r="L587" s="157"/>
      <c r="M587" s="157"/>
      <c r="N587" s="156"/>
      <c r="O587" s="156"/>
      <c r="P587" s="156"/>
      <c r="Q587" s="156"/>
      <c r="R587" s="157"/>
      <c r="S587" s="157"/>
      <c r="T587" s="157"/>
      <c r="U587" s="157"/>
      <c r="V587" s="157"/>
      <c r="W587" s="157"/>
      <c r="X587" s="157"/>
      <c r="Y587" s="157"/>
      <c r="Z587" s="147"/>
      <c r="AA587" s="147"/>
      <c r="AB587" s="147"/>
      <c r="AC587" s="147"/>
      <c r="AD587" s="147"/>
      <c r="AE587" s="147"/>
      <c r="AF587" s="147"/>
      <c r="AG587" s="147" t="s">
        <v>128</v>
      </c>
      <c r="AH587" s="147">
        <v>0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3" x14ac:dyDescent="0.2">
      <c r="A588" s="154"/>
      <c r="B588" s="155"/>
      <c r="C588" s="187" t="s">
        <v>454</v>
      </c>
      <c r="D588" s="158"/>
      <c r="E588" s="159">
        <v>3</v>
      </c>
      <c r="F588" s="157"/>
      <c r="G588" s="157"/>
      <c r="H588" s="157"/>
      <c r="I588" s="157"/>
      <c r="J588" s="157"/>
      <c r="K588" s="157"/>
      <c r="L588" s="157"/>
      <c r="M588" s="157"/>
      <c r="N588" s="156"/>
      <c r="O588" s="156"/>
      <c r="P588" s="156"/>
      <c r="Q588" s="156"/>
      <c r="R588" s="157"/>
      <c r="S588" s="157"/>
      <c r="T588" s="157"/>
      <c r="U588" s="157"/>
      <c r="V588" s="157"/>
      <c r="W588" s="157"/>
      <c r="X588" s="157"/>
      <c r="Y588" s="157"/>
      <c r="Z588" s="147"/>
      <c r="AA588" s="147"/>
      <c r="AB588" s="147"/>
      <c r="AC588" s="147"/>
      <c r="AD588" s="147"/>
      <c r="AE588" s="147"/>
      <c r="AF588" s="147"/>
      <c r="AG588" s="147" t="s">
        <v>128</v>
      </c>
      <c r="AH588" s="147">
        <v>0</v>
      </c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3" x14ac:dyDescent="0.2">
      <c r="A589" s="154"/>
      <c r="B589" s="155"/>
      <c r="C589" s="187" t="s">
        <v>455</v>
      </c>
      <c r="D589" s="158"/>
      <c r="E589" s="159">
        <v>3</v>
      </c>
      <c r="F589" s="157"/>
      <c r="G589" s="157"/>
      <c r="H589" s="157"/>
      <c r="I589" s="157"/>
      <c r="J589" s="157"/>
      <c r="K589" s="157"/>
      <c r="L589" s="157"/>
      <c r="M589" s="157"/>
      <c r="N589" s="156"/>
      <c r="O589" s="156"/>
      <c r="P589" s="156"/>
      <c r="Q589" s="156"/>
      <c r="R589" s="157"/>
      <c r="S589" s="157"/>
      <c r="T589" s="157"/>
      <c r="U589" s="157"/>
      <c r="V589" s="157"/>
      <c r="W589" s="157"/>
      <c r="X589" s="157"/>
      <c r="Y589" s="157"/>
      <c r="Z589" s="147"/>
      <c r="AA589" s="147"/>
      <c r="AB589" s="147"/>
      <c r="AC589" s="147"/>
      <c r="AD589" s="147"/>
      <c r="AE589" s="147"/>
      <c r="AF589" s="147"/>
      <c r="AG589" s="147" t="s">
        <v>128</v>
      </c>
      <c r="AH589" s="147">
        <v>0</v>
      </c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3" x14ac:dyDescent="0.2">
      <c r="A590" s="154"/>
      <c r="B590" s="155"/>
      <c r="C590" s="188" t="s">
        <v>152</v>
      </c>
      <c r="D590" s="160"/>
      <c r="E590" s="161">
        <v>6</v>
      </c>
      <c r="F590" s="157"/>
      <c r="G590" s="157"/>
      <c r="H590" s="157"/>
      <c r="I590" s="157"/>
      <c r="J590" s="157"/>
      <c r="K590" s="157"/>
      <c r="L590" s="157"/>
      <c r="M590" s="157"/>
      <c r="N590" s="156"/>
      <c r="O590" s="156"/>
      <c r="P590" s="156"/>
      <c r="Q590" s="156"/>
      <c r="R590" s="157"/>
      <c r="S590" s="157"/>
      <c r="T590" s="157"/>
      <c r="U590" s="157"/>
      <c r="V590" s="157"/>
      <c r="W590" s="157"/>
      <c r="X590" s="157"/>
      <c r="Y590" s="157"/>
      <c r="Z590" s="147"/>
      <c r="AA590" s="147"/>
      <c r="AB590" s="147"/>
      <c r="AC590" s="147"/>
      <c r="AD590" s="147"/>
      <c r="AE590" s="147"/>
      <c r="AF590" s="147"/>
      <c r="AG590" s="147" t="s">
        <v>128</v>
      </c>
      <c r="AH590" s="147">
        <v>1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3" x14ac:dyDescent="0.2">
      <c r="A591" s="154"/>
      <c r="B591" s="155"/>
      <c r="C591" s="187" t="s">
        <v>456</v>
      </c>
      <c r="D591" s="158"/>
      <c r="E591" s="159"/>
      <c r="F591" s="157"/>
      <c r="G591" s="157"/>
      <c r="H591" s="157"/>
      <c r="I591" s="157"/>
      <c r="J591" s="157"/>
      <c r="K591" s="157"/>
      <c r="L591" s="157"/>
      <c r="M591" s="157"/>
      <c r="N591" s="156"/>
      <c r="O591" s="156"/>
      <c r="P591" s="156"/>
      <c r="Q591" s="156"/>
      <c r="R591" s="157"/>
      <c r="S591" s="157"/>
      <c r="T591" s="157"/>
      <c r="U591" s="157"/>
      <c r="V591" s="157"/>
      <c r="W591" s="157"/>
      <c r="X591" s="157"/>
      <c r="Y591" s="157"/>
      <c r="Z591" s="147"/>
      <c r="AA591" s="147"/>
      <c r="AB591" s="147"/>
      <c r="AC591" s="147"/>
      <c r="AD591" s="147"/>
      <c r="AE591" s="147"/>
      <c r="AF591" s="147"/>
      <c r="AG591" s="147" t="s">
        <v>128</v>
      </c>
      <c r="AH591" s="147">
        <v>0</v>
      </c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3" x14ac:dyDescent="0.2">
      <c r="A592" s="154"/>
      <c r="B592" s="155"/>
      <c r="C592" s="187" t="s">
        <v>457</v>
      </c>
      <c r="D592" s="158"/>
      <c r="E592" s="159">
        <v>37</v>
      </c>
      <c r="F592" s="157"/>
      <c r="G592" s="157"/>
      <c r="H592" s="157"/>
      <c r="I592" s="157"/>
      <c r="J592" s="157"/>
      <c r="K592" s="157"/>
      <c r="L592" s="157"/>
      <c r="M592" s="157"/>
      <c r="N592" s="156"/>
      <c r="O592" s="156"/>
      <c r="P592" s="156"/>
      <c r="Q592" s="156"/>
      <c r="R592" s="157"/>
      <c r="S592" s="157"/>
      <c r="T592" s="157"/>
      <c r="U592" s="157"/>
      <c r="V592" s="157"/>
      <c r="W592" s="157"/>
      <c r="X592" s="157"/>
      <c r="Y592" s="157"/>
      <c r="Z592" s="147"/>
      <c r="AA592" s="147"/>
      <c r="AB592" s="147"/>
      <c r="AC592" s="147"/>
      <c r="AD592" s="147"/>
      <c r="AE592" s="147"/>
      <c r="AF592" s="147"/>
      <c r="AG592" s="147" t="s">
        <v>128</v>
      </c>
      <c r="AH592" s="147">
        <v>0</v>
      </c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3" x14ac:dyDescent="0.2">
      <c r="A593" s="154"/>
      <c r="B593" s="155"/>
      <c r="C593" s="187" t="s">
        <v>458</v>
      </c>
      <c r="D593" s="158"/>
      <c r="E593" s="159">
        <v>37</v>
      </c>
      <c r="F593" s="157"/>
      <c r="G593" s="157"/>
      <c r="H593" s="157"/>
      <c r="I593" s="157"/>
      <c r="J593" s="157"/>
      <c r="K593" s="157"/>
      <c r="L593" s="157"/>
      <c r="M593" s="157"/>
      <c r="N593" s="156"/>
      <c r="O593" s="156"/>
      <c r="P593" s="156"/>
      <c r="Q593" s="156"/>
      <c r="R593" s="157"/>
      <c r="S593" s="157"/>
      <c r="T593" s="157"/>
      <c r="U593" s="157"/>
      <c r="V593" s="157"/>
      <c r="W593" s="157"/>
      <c r="X593" s="157"/>
      <c r="Y593" s="157"/>
      <c r="Z593" s="147"/>
      <c r="AA593" s="147"/>
      <c r="AB593" s="147"/>
      <c r="AC593" s="147"/>
      <c r="AD593" s="147"/>
      <c r="AE593" s="147"/>
      <c r="AF593" s="147"/>
      <c r="AG593" s="147" t="s">
        <v>128</v>
      </c>
      <c r="AH593" s="147">
        <v>0</v>
      </c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3" x14ac:dyDescent="0.2">
      <c r="A594" s="154"/>
      <c r="B594" s="155"/>
      <c r="C594" s="188" t="s">
        <v>152</v>
      </c>
      <c r="D594" s="160"/>
      <c r="E594" s="161">
        <v>74</v>
      </c>
      <c r="F594" s="157"/>
      <c r="G594" s="157"/>
      <c r="H594" s="157"/>
      <c r="I594" s="157"/>
      <c r="J594" s="157"/>
      <c r="K594" s="157"/>
      <c r="L594" s="157"/>
      <c r="M594" s="157"/>
      <c r="N594" s="156"/>
      <c r="O594" s="156"/>
      <c r="P594" s="156"/>
      <c r="Q594" s="156"/>
      <c r="R594" s="157"/>
      <c r="S594" s="157"/>
      <c r="T594" s="157"/>
      <c r="U594" s="157"/>
      <c r="V594" s="157"/>
      <c r="W594" s="157"/>
      <c r="X594" s="157"/>
      <c r="Y594" s="157"/>
      <c r="Z594" s="147"/>
      <c r="AA594" s="147"/>
      <c r="AB594" s="147"/>
      <c r="AC594" s="147"/>
      <c r="AD594" s="147"/>
      <c r="AE594" s="147"/>
      <c r="AF594" s="147"/>
      <c r="AG594" s="147" t="s">
        <v>128</v>
      </c>
      <c r="AH594" s="147">
        <v>1</v>
      </c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3" x14ac:dyDescent="0.2">
      <c r="A595" s="154"/>
      <c r="B595" s="155"/>
      <c r="C595" s="187" t="s">
        <v>459</v>
      </c>
      <c r="D595" s="158"/>
      <c r="E595" s="159">
        <v>10</v>
      </c>
      <c r="F595" s="157"/>
      <c r="G595" s="157"/>
      <c r="H595" s="157"/>
      <c r="I595" s="157"/>
      <c r="J595" s="157"/>
      <c r="K595" s="157"/>
      <c r="L595" s="157"/>
      <c r="M595" s="157"/>
      <c r="N595" s="156"/>
      <c r="O595" s="156"/>
      <c r="P595" s="156"/>
      <c r="Q595" s="156"/>
      <c r="R595" s="157"/>
      <c r="S595" s="157"/>
      <c r="T595" s="157"/>
      <c r="U595" s="157"/>
      <c r="V595" s="157"/>
      <c r="W595" s="157"/>
      <c r="X595" s="157"/>
      <c r="Y595" s="157"/>
      <c r="Z595" s="147"/>
      <c r="AA595" s="147"/>
      <c r="AB595" s="147"/>
      <c r="AC595" s="147"/>
      <c r="AD595" s="147"/>
      <c r="AE595" s="147"/>
      <c r="AF595" s="147"/>
      <c r="AG595" s="147" t="s">
        <v>128</v>
      </c>
      <c r="AH595" s="147">
        <v>0</v>
      </c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1" x14ac:dyDescent="0.2">
      <c r="A596" s="178">
        <v>74</v>
      </c>
      <c r="B596" s="179" t="s">
        <v>460</v>
      </c>
      <c r="C596" s="189" t="s">
        <v>461</v>
      </c>
      <c r="D596" s="180" t="s">
        <v>122</v>
      </c>
      <c r="E596" s="181">
        <v>14</v>
      </c>
      <c r="F596" s="182"/>
      <c r="G596" s="183">
        <f>ROUND(E596*F596,2)</f>
        <v>0</v>
      </c>
      <c r="H596" s="182"/>
      <c r="I596" s="183">
        <f>ROUND(E596*H596,2)</f>
        <v>0</v>
      </c>
      <c r="J596" s="182"/>
      <c r="K596" s="183">
        <f>ROUND(E596*J596,2)</f>
        <v>0</v>
      </c>
      <c r="L596" s="183">
        <v>15</v>
      </c>
      <c r="M596" s="183">
        <f>G596*(1+L596/100)</f>
        <v>0</v>
      </c>
      <c r="N596" s="181">
        <v>3.2000000000000003E-4</v>
      </c>
      <c r="O596" s="181">
        <f>ROUND(E596*N596,2)</f>
        <v>0</v>
      </c>
      <c r="P596" s="181">
        <v>0</v>
      </c>
      <c r="Q596" s="181">
        <f>ROUND(E596*P596,2)</f>
        <v>0</v>
      </c>
      <c r="R596" s="183"/>
      <c r="S596" s="183" t="s">
        <v>123</v>
      </c>
      <c r="T596" s="184" t="s">
        <v>123</v>
      </c>
      <c r="U596" s="157">
        <v>0.22700000000000001</v>
      </c>
      <c r="V596" s="157">
        <f>ROUND(E596*U596,2)</f>
        <v>3.18</v>
      </c>
      <c r="W596" s="157"/>
      <c r="X596" s="157" t="s">
        <v>124</v>
      </c>
      <c r="Y596" s="157" t="s">
        <v>125</v>
      </c>
      <c r="Z596" s="147"/>
      <c r="AA596" s="147"/>
      <c r="AB596" s="147"/>
      <c r="AC596" s="147"/>
      <c r="AD596" s="147"/>
      <c r="AE596" s="147"/>
      <c r="AF596" s="147"/>
      <c r="AG596" s="147" t="s">
        <v>126</v>
      </c>
      <c r="AH596" s="147"/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1" x14ac:dyDescent="0.2">
      <c r="A597" s="170">
        <v>75</v>
      </c>
      <c r="B597" s="171" t="s">
        <v>462</v>
      </c>
      <c r="C597" s="186" t="s">
        <v>463</v>
      </c>
      <c r="D597" s="172" t="s">
        <v>122</v>
      </c>
      <c r="E597" s="173">
        <v>3</v>
      </c>
      <c r="F597" s="174"/>
      <c r="G597" s="175">
        <f>ROUND(E597*F597,2)</f>
        <v>0</v>
      </c>
      <c r="H597" s="174"/>
      <c r="I597" s="175">
        <f>ROUND(E597*H597,2)</f>
        <v>0</v>
      </c>
      <c r="J597" s="174"/>
      <c r="K597" s="175">
        <f>ROUND(E597*J597,2)</f>
        <v>0</v>
      </c>
      <c r="L597" s="175">
        <v>15</v>
      </c>
      <c r="M597" s="175">
        <f>G597*(1+L597/100)</f>
        <v>0</v>
      </c>
      <c r="N597" s="173">
        <v>5.1999999999999995E-4</v>
      </c>
      <c r="O597" s="173">
        <f>ROUND(E597*N597,2)</f>
        <v>0</v>
      </c>
      <c r="P597" s="173">
        <v>0</v>
      </c>
      <c r="Q597" s="173">
        <f>ROUND(E597*P597,2)</f>
        <v>0</v>
      </c>
      <c r="R597" s="175"/>
      <c r="S597" s="175" t="s">
        <v>123</v>
      </c>
      <c r="T597" s="176" t="s">
        <v>123</v>
      </c>
      <c r="U597" s="157">
        <v>0.26900000000000002</v>
      </c>
      <c r="V597" s="157">
        <f>ROUND(E597*U597,2)</f>
        <v>0.81</v>
      </c>
      <c r="W597" s="157"/>
      <c r="X597" s="157" t="s">
        <v>124</v>
      </c>
      <c r="Y597" s="157" t="s">
        <v>125</v>
      </c>
      <c r="Z597" s="147"/>
      <c r="AA597" s="147"/>
      <c r="AB597" s="147"/>
      <c r="AC597" s="147"/>
      <c r="AD597" s="147"/>
      <c r="AE597" s="147"/>
      <c r="AF597" s="147"/>
      <c r="AG597" s="147" t="s">
        <v>126</v>
      </c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2" x14ac:dyDescent="0.2">
      <c r="A598" s="154"/>
      <c r="B598" s="155"/>
      <c r="C598" s="187" t="s">
        <v>464</v>
      </c>
      <c r="D598" s="158"/>
      <c r="E598" s="159">
        <v>2</v>
      </c>
      <c r="F598" s="157"/>
      <c r="G598" s="157"/>
      <c r="H598" s="157"/>
      <c r="I598" s="157"/>
      <c r="J598" s="157"/>
      <c r="K598" s="157"/>
      <c r="L598" s="157"/>
      <c r="M598" s="157"/>
      <c r="N598" s="156"/>
      <c r="O598" s="156"/>
      <c r="P598" s="156"/>
      <c r="Q598" s="156"/>
      <c r="R598" s="157"/>
      <c r="S598" s="157"/>
      <c r="T598" s="157"/>
      <c r="U598" s="157"/>
      <c r="V598" s="157"/>
      <c r="W598" s="157"/>
      <c r="X598" s="157"/>
      <c r="Y598" s="157"/>
      <c r="Z598" s="147"/>
      <c r="AA598" s="147"/>
      <c r="AB598" s="147"/>
      <c r="AC598" s="147"/>
      <c r="AD598" s="147"/>
      <c r="AE598" s="147"/>
      <c r="AF598" s="147"/>
      <c r="AG598" s="147" t="s">
        <v>128</v>
      </c>
      <c r="AH598" s="147">
        <v>0</v>
      </c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3" x14ac:dyDescent="0.2">
      <c r="A599" s="154"/>
      <c r="B599" s="155"/>
      <c r="C599" s="187" t="s">
        <v>465</v>
      </c>
      <c r="D599" s="158"/>
      <c r="E599" s="159">
        <v>1</v>
      </c>
      <c r="F599" s="157"/>
      <c r="G599" s="157"/>
      <c r="H599" s="157"/>
      <c r="I599" s="157"/>
      <c r="J599" s="157"/>
      <c r="K599" s="157"/>
      <c r="L599" s="157"/>
      <c r="M599" s="157"/>
      <c r="N599" s="156"/>
      <c r="O599" s="156"/>
      <c r="P599" s="156"/>
      <c r="Q599" s="156"/>
      <c r="R599" s="157"/>
      <c r="S599" s="157"/>
      <c r="T599" s="157"/>
      <c r="U599" s="157"/>
      <c r="V599" s="157"/>
      <c r="W599" s="157"/>
      <c r="X599" s="157"/>
      <c r="Y599" s="157"/>
      <c r="Z599" s="147"/>
      <c r="AA599" s="147"/>
      <c r="AB599" s="147"/>
      <c r="AC599" s="147"/>
      <c r="AD599" s="147"/>
      <c r="AE599" s="147"/>
      <c r="AF599" s="147"/>
      <c r="AG599" s="147" t="s">
        <v>128</v>
      </c>
      <c r="AH599" s="147">
        <v>0</v>
      </c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1" x14ac:dyDescent="0.2">
      <c r="A600" s="170">
        <v>76</v>
      </c>
      <c r="B600" s="171" t="s">
        <v>466</v>
      </c>
      <c r="C600" s="186" t="s">
        <v>467</v>
      </c>
      <c r="D600" s="172" t="s">
        <v>122</v>
      </c>
      <c r="E600" s="173">
        <v>4</v>
      </c>
      <c r="F600" s="174"/>
      <c r="G600" s="175">
        <f>ROUND(E600*F600,2)</f>
        <v>0</v>
      </c>
      <c r="H600" s="174"/>
      <c r="I600" s="175">
        <f>ROUND(E600*H600,2)</f>
        <v>0</v>
      </c>
      <c r="J600" s="174"/>
      <c r="K600" s="175">
        <f>ROUND(E600*J600,2)</f>
        <v>0</v>
      </c>
      <c r="L600" s="175">
        <v>15</v>
      </c>
      <c r="M600" s="175">
        <f>G600*(1+L600/100)</f>
        <v>0</v>
      </c>
      <c r="N600" s="173">
        <v>1.24E-3</v>
      </c>
      <c r="O600" s="173">
        <f>ROUND(E600*N600,2)</f>
        <v>0</v>
      </c>
      <c r="P600" s="173">
        <v>0</v>
      </c>
      <c r="Q600" s="173">
        <f>ROUND(E600*P600,2)</f>
        <v>0</v>
      </c>
      <c r="R600" s="175"/>
      <c r="S600" s="175" t="s">
        <v>123</v>
      </c>
      <c r="T600" s="176" t="s">
        <v>123</v>
      </c>
      <c r="U600" s="157">
        <v>0.42399999999999999</v>
      </c>
      <c r="V600" s="157">
        <f>ROUND(E600*U600,2)</f>
        <v>1.7</v>
      </c>
      <c r="W600" s="157"/>
      <c r="X600" s="157" t="s">
        <v>124</v>
      </c>
      <c r="Y600" s="157" t="s">
        <v>125</v>
      </c>
      <c r="Z600" s="147"/>
      <c r="AA600" s="147"/>
      <c r="AB600" s="147"/>
      <c r="AC600" s="147"/>
      <c r="AD600" s="147"/>
      <c r="AE600" s="147"/>
      <c r="AF600" s="147"/>
      <c r="AG600" s="147" t="s">
        <v>126</v>
      </c>
      <c r="AH600" s="147"/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2" x14ac:dyDescent="0.2">
      <c r="A601" s="154"/>
      <c r="B601" s="155"/>
      <c r="C601" s="187" t="s">
        <v>464</v>
      </c>
      <c r="D601" s="158"/>
      <c r="E601" s="159">
        <v>2</v>
      </c>
      <c r="F601" s="157"/>
      <c r="G601" s="157"/>
      <c r="H601" s="157"/>
      <c r="I601" s="157"/>
      <c r="J601" s="157"/>
      <c r="K601" s="157"/>
      <c r="L601" s="157"/>
      <c r="M601" s="157"/>
      <c r="N601" s="156"/>
      <c r="O601" s="156"/>
      <c r="P601" s="156"/>
      <c r="Q601" s="156"/>
      <c r="R601" s="157"/>
      <c r="S601" s="157"/>
      <c r="T601" s="157"/>
      <c r="U601" s="157"/>
      <c r="V601" s="157"/>
      <c r="W601" s="157"/>
      <c r="X601" s="157"/>
      <c r="Y601" s="157"/>
      <c r="Z601" s="147"/>
      <c r="AA601" s="147"/>
      <c r="AB601" s="147"/>
      <c r="AC601" s="147"/>
      <c r="AD601" s="147"/>
      <c r="AE601" s="147"/>
      <c r="AF601" s="147"/>
      <c r="AG601" s="147" t="s">
        <v>128</v>
      </c>
      <c r="AH601" s="147">
        <v>0</v>
      </c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3" x14ac:dyDescent="0.2">
      <c r="A602" s="154"/>
      <c r="B602" s="155"/>
      <c r="C602" s="187" t="s">
        <v>468</v>
      </c>
      <c r="D602" s="158"/>
      <c r="E602" s="159">
        <v>2</v>
      </c>
      <c r="F602" s="157"/>
      <c r="G602" s="157"/>
      <c r="H602" s="157"/>
      <c r="I602" s="157"/>
      <c r="J602" s="157"/>
      <c r="K602" s="157"/>
      <c r="L602" s="157"/>
      <c r="M602" s="157"/>
      <c r="N602" s="156"/>
      <c r="O602" s="156"/>
      <c r="P602" s="156"/>
      <c r="Q602" s="156"/>
      <c r="R602" s="157"/>
      <c r="S602" s="157"/>
      <c r="T602" s="157"/>
      <c r="U602" s="157"/>
      <c r="V602" s="157"/>
      <c r="W602" s="157"/>
      <c r="X602" s="157"/>
      <c r="Y602" s="157"/>
      <c r="Z602" s="147"/>
      <c r="AA602" s="147"/>
      <c r="AB602" s="147"/>
      <c r="AC602" s="147"/>
      <c r="AD602" s="147"/>
      <c r="AE602" s="147"/>
      <c r="AF602" s="147"/>
      <c r="AG602" s="147" t="s">
        <v>128</v>
      </c>
      <c r="AH602" s="147">
        <v>0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ht="22.5" outlineLevel="1" x14ac:dyDescent="0.2">
      <c r="A603" s="170">
        <v>77</v>
      </c>
      <c r="B603" s="171" t="s">
        <v>469</v>
      </c>
      <c r="C603" s="186" t="s">
        <v>470</v>
      </c>
      <c r="D603" s="172" t="s">
        <v>122</v>
      </c>
      <c r="E603" s="173">
        <v>80</v>
      </c>
      <c r="F603" s="174"/>
      <c r="G603" s="175">
        <f>ROUND(E603*F603,2)</f>
        <v>0</v>
      </c>
      <c r="H603" s="174"/>
      <c r="I603" s="175">
        <f>ROUND(E603*H603,2)</f>
        <v>0</v>
      </c>
      <c r="J603" s="174"/>
      <c r="K603" s="175">
        <f>ROUND(E603*J603,2)</f>
        <v>0</v>
      </c>
      <c r="L603" s="175">
        <v>15</v>
      </c>
      <c r="M603" s="175">
        <f>G603*(1+L603/100)</f>
        <v>0</v>
      </c>
      <c r="N603" s="173">
        <v>3.4000000000000002E-4</v>
      </c>
      <c r="O603" s="173">
        <f>ROUND(E603*N603,2)</f>
        <v>0.03</v>
      </c>
      <c r="P603" s="173">
        <v>0</v>
      </c>
      <c r="Q603" s="173">
        <f>ROUND(E603*P603,2)</f>
        <v>0</v>
      </c>
      <c r="R603" s="175"/>
      <c r="S603" s="175" t="s">
        <v>123</v>
      </c>
      <c r="T603" s="176" t="s">
        <v>123</v>
      </c>
      <c r="U603" s="157">
        <v>0.20699999999999999</v>
      </c>
      <c r="V603" s="157">
        <f>ROUND(E603*U603,2)</f>
        <v>16.559999999999999</v>
      </c>
      <c r="W603" s="157"/>
      <c r="X603" s="157" t="s">
        <v>124</v>
      </c>
      <c r="Y603" s="157" t="s">
        <v>125</v>
      </c>
      <c r="Z603" s="147"/>
      <c r="AA603" s="147"/>
      <c r="AB603" s="147"/>
      <c r="AC603" s="147"/>
      <c r="AD603" s="147"/>
      <c r="AE603" s="147"/>
      <c r="AF603" s="147"/>
      <c r="AG603" s="147" t="s">
        <v>126</v>
      </c>
      <c r="AH603" s="147"/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2" x14ac:dyDescent="0.2">
      <c r="A604" s="154"/>
      <c r="B604" s="155"/>
      <c r="C604" s="187" t="s">
        <v>452</v>
      </c>
      <c r="D604" s="158"/>
      <c r="E604" s="159"/>
      <c r="F604" s="157"/>
      <c r="G604" s="157"/>
      <c r="H604" s="157"/>
      <c r="I604" s="157"/>
      <c r="J604" s="157"/>
      <c r="K604" s="157"/>
      <c r="L604" s="157"/>
      <c r="M604" s="157"/>
      <c r="N604" s="156"/>
      <c r="O604" s="156"/>
      <c r="P604" s="156"/>
      <c r="Q604" s="156"/>
      <c r="R604" s="157"/>
      <c r="S604" s="157"/>
      <c r="T604" s="157"/>
      <c r="U604" s="157"/>
      <c r="V604" s="157"/>
      <c r="W604" s="157"/>
      <c r="X604" s="157"/>
      <c r="Y604" s="157"/>
      <c r="Z604" s="147"/>
      <c r="AA604" s="147"/>
      <c r="AB604" s="147"/>
      <c r="AC604" s="147"/>
      <c r="AD604" s="147"/>
      <c r="AE604" s="147"/>
      <c r="AF604" s="147"/>
      <c r="AG604" s="147" t="s">
        <v>128</v>
      </c>
      <c r="AH604" s="147">
        <v>0</v>
      </c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3" x14ac:dyDescent="0.2">
      <c r="A605" s="154"/>
      <c r="B605" s="155"/>
      <c r="C605" s="187" t="s">
        <v>453</v>
      </c>
      <c r="D605" s="158"/>
      <c r="E605" s="159"/>
      <c r="F605" s="157"/>
      <c r="G605" s="157"/>
      <c r="H605" s="157"/>
      <c r="I605" s="157"/>
      <c r="J605" s="157"/>
      <c r="K605" s="157"/>
      <c r="L605" s="157"/>
      <c r="M605" s="157"/>
      <c r="N605" s="156"/>
      <c r="O605" s="156"/>
      <c r="P605" s="156"/>
      <c r="Q605" s="156"/>
      <c r="R605" s="157"/>
      <c r="S605" s="157"/>
      <c r="T605" s="157"/>
      <c r="U605" s="157"/>
      <c r="V605" s="157"/>
      <c r="W605" s="157"/>
      <c r="X605" s="157"/>
      <c r="Y605" s="157"/>
      <c r="Z605" s="147"/>
      <c r="AA605" s="147"/>
      <c r="AB605" s="147"/>
      <c r="AC605" s="147"/>
      <c r="AD605" s="147"/>
      <c r="AE605" s="147"/>
      <c r="AF605" s="147"/>
      <c r="AG605" s="147" t="s">
        <v>128</v>
      </c>
      <c r="AH605" s="147">
        <v>0</v>
      </c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3" x14ac:dyDescent="0.2">
      <c r="A606" s="154"/>
      <c r="B606" s="155"/>
      <c r="C606" s="187" t="s">
        <v>454</v>
      </c>
      <c r="D606" s="158"/>
      <c r="E606" s="159">
        <v>3</v>
      </c>
      <c r="F606" s="157"/>
      <c r="G606" s="157"/>
      <c r="H606" s="157"/>
      <c r="I606" s="157"/>
      <c r="J606" s="157"/>
      <c r="K606" s="157"/>
      <c r="L606" s="157"/>
      <c r="M606" s="157"/>
      <c r="N606" s="156"/>
      <c r="O606" s="156"/>
      <c r="P606" s="156"/>
      <c r="Q606" s="156"/>
      <c r="R606" s="157"/>
      <c r="S606" s="157"/>
      <c r="T606" s="157"/>
      <c r="U606" s="157"/>
      <c r="V606" s="157"/>
      <c r="W606" s="157"/>
      <c r="X606" s="157"/>
      <c r="Y606" s="157"/>
      <c r="Z606" s="147"/>
      <c r="AA606" s="147"/>
      <c r="AB606" s="147"/>
      <c r="AC606" s="147"/>
      <c r="AD606" s="147"/>
      <c r="AE606" s="147"/>
      <c r="AF606" s="147"/>
      <c r="AG606" s="147" t="s">
        <v>128</v>
      </c>
      <c r="AH606" s="147">
        <v>0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3" x14ac:dyDescent="0.2">
      <c r="A607" s="154"/>
      <c r="B607" s="155"/>
      <c r="C607" s="187" t="s">
        <v>455</v>
      </c>
      <c r="D607" s="158"/>
      <c r="E607" s="159">
        <v>3</v>
      </c>
      <c r="F607" s="157"/>
      <c r="G607" s="157"/>
      <c r="H607" s="157"/>
      <c r="I607" s="157"/>
      <c r="J607" s="157"/>
      <c r="K607" s="157"/>
      <c r="L607" s="157"/>
      <c r="M607" s="157"/>
      <c r="N607" s="156"/>
      <c r="O607" s="156"/>
      <c r="P607" s="156"/>
      <c r="Q607" s="156"/>
      <c r="R607" s="157"/>
      <c r="S607" s="157"/>
      <c r="T607" s="157"/>
      <c r="U607" s="157"/>
      <c r="V607" s="157"/>
      <c r="W607" s="157"/>
      <c r="X607" s="157"/>
      <c r="Y607" s="157"/>
      <c r="Z607" s="147"/>
      <c r="AA607" s="147"/>
      <c r="AB607" s="147"/>
      <c r="AC607" s="147"/>
      <c r="AD607" s="147"/>
      <c r="AE607" s="147"/>
      <c r="AF607" s="147"/>
      <c r="AG607" s="147" t="s">
        <v>128</v>
      </c>
      <c r="AH607" s="147">
        <v>0</v>
      </c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3" x14ac:dyDescent="0.2">
      <c r="A608" s="154"/>
      <c r="B608" s="155"/>
      <c r="C608" s="188" t="s">
        <v>152</v>
      </c>
      <c r="D608" s="160"/>
      <c r="E608" s="161">
        <v>6</v>
      </c>
      <c r="F608" s="157"/>
      <c r="G608" s="157"/>
      <c r="H608" s="157"/>
      <c r="I608" s="157"/>
      <c r="J608" s="157"/>
      <c r="K608" s="157"/>
      <c r="L608" s="157"/>
      <c r="M608" s="157"/>
      <c r="N608" s="156"/>
      <c r="O608" s="156"/>
      <c r="P608" s="156"/>
      <c r="Q608" s="156"/>
      <c r="R608" s="157"/>
      <c r="S608" s="157"/>
      <c r="T608" s="157"/>
      <c r="U608" s="157"/>
      <c r="V608" s="157"/>
      <c r="W608" s="157"/>
      <c r="X608" s="157"/>
      <c r="Y608" s="157"/>
      <c r="Z608" s="147"/>
      <c r="AA608" s="147"/>
      <c r="AB608" s="147"/>
      <c r="AC608" s="147"/>
      <c r="AD608" s="147"/>
      <c r="AE608" s="147"/>
      <c r="AF608" s="147"/>
      <c r="AG608" s="147" t="s">
        <v>128</v>
      </c>
      <c r="AH608" s="147">
        <v>1</v>
      </c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3" x14ac:dyDescent="0.2">
      <c r="A609" s="154"/>
      <c r="B609" s="155"/>
      <c r="C609" s="187" t="s">
        <v>456</v>
      </c>
      <c r="D609" s="158"/>
      <c r="E609" s="159"/>
      <c r="F609" s="157"/>
      <c r="G609" s="157"/>
      <c r="H609" s="157"/>
      <c r="I609" s="157"/>
      <c r="J609" s="157"/>
      <c r="K609" s="157"/>
      <c r="L609" s="157"/>
      <c r="M609" s="157"/>
      <c r="N609" s="156"/>
      <c r="O609" s="156"/>
      <c r="P609" s="156"/>
      <c r="Q609" s="156"/>
      <c r="R609" s="157"/>
      <c r="S609" s="157"/>
      <c r="T609" s="157"/>
      <c r="U609" s="157"/>
      <c r="V609" s="157"/>
      <c r="W609" s="157"/>
      <c r="X609" s="157"/>
      <c r="Y609" s="157"/>
      <c r="Z609" s="147"/>
      <c r="AA609" s="147"/>
      <c r="AB609" s="147"/>
      <c r="AC609" s="147"/>
      <c r="AD609" s="147"/>
      <c r="AE609" s="147"/>
      <c r="AF609" s="147"/>
      <c r="AG609" s="147" t="s">
        <v>128</v>
      </c>
      <c r="AH609" s="147">
        <v>0</v>
      </c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3" x14ac:dyDescent="0.2">
      <c r="A610" s="154"/>
      <c r="B610" s="155"/>
      <c r="C610" s="187" t="s">
        <v>457</v>
      </c>
      <c r="D610" s="158"/>
      <c r="E610" s="159">
        <v>37</v>
      </c>
      <c r="F610" s="157"/>
      <c r="G610" s="157"/>
      <c r="H610" s="157"/>
      <c r="I610" s="157"/>
      <c r="J610" s="157"/>
      <c r="K610" s="157"/>
      <c r="L610" s="157"/>
      <c r="M610" s="157"/>
      <c r="N610" s="156"/>
      <c r="O610" s="156"/>
      <c r="P610" s="156"/>
      <c r="Q610" s="156"/>
      <c r="R610" s="157"/>
      <c r="S610" s="157"/>
      <c r="T610" s="157"/>
      <c r="U610" s="157"/>
      <c r="V610" s="157"/>
      <c r="W610" s="157"/>
      <c r="X610" s="157"/>
      <c r="Y610" s="157"/>
      <c r="Z610" s="147"/>
      <c r="AA610" s="147"/>
      <c r="AB610" s="147"/>
      <c r="AC610" s="147"/>
      <c r="AD610" s="147"/>
      <c r="AE610" s="147"/>
      <c r="AF610" s="147"/>
      <c r="AG610" s="147" t="s">
        <v>128</v>
      </c>
      <c r="AH610" s="147">
        <v>0</v>
      </c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3" x14ac:dyDescent="0.2">
      <c r="A611" s="154"/>
      <c r="B611" s="155"/>
      <c r="C611" s="187" t="s">
        <v>458</v>
      </c>
      <c r="D611" s="158"/>
      <c r="E611" s="159">
        <v>37</v>
      </c>
      <c r="F611" s="157"/>
      <c r="G611" s="157"/>
      <c r="H611" s="157"/>
      <c r="I611" s="157"/>
      <c r="J611" s="157"/>
      <c r="K611" s="157"/>
      <c r="L611" s="157"/>
      <c r="M611" s="157"/>
      <c r="N611" s="156"/>
      <c r="O611" s="156"/>
      <c r="P611" s="156"/>
      <c r="Q611" s="156"/>
      <c r="R611" s="157"/>
      <c r="S611" s="157"/>
      <c r="T611" s="157"/>
      <c r="U611" s="157"/>
      <c r="V611" s="157"/>
      <c r="W611" s="157"/>
      <c r="X611" s="157"/>
      <c r="Y611" s="157"/>
      <c r="Z611" s="147"/>
      <c r="AA611" s="147"/>
      <c r="AB611" s="147"/>
      <c r="AC611" s="147"/>
      <c r="AD611" s="147"/>
      <c r="AE611" s="147"/>
      <c r="AF611" s="147"/>
      <c r="AG611" s="147" t="s">
        <v>128</v>
      </c>
      <c r="AH611" s="147">
        <v>0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3" x14ac:dyDescent="0.2">
      <c r="A612" s="154"/>
      <c r="B612" s="155"/>
      <c r="C612" s="188" t="s">
        <v>152</v>
      </c>
      <c r="D612" s="160"/>
      <c r="E612" s="161">
        <v>74</v>
      </c>
      <c r="F612" s="157"/>
      <c r="G612" s="157"/>
      <c r="H612" s="157"/>
      <c r="I612" s="157"/>
      <c r="J612" s="157"/>
      <c r="K612" s="157"/>
      <c r="L612" s="157"/>
      <c r="M612" s="157"/>
      <c r="N612" s="156"/>
      <c r="O612" s="156"/>
      <c r="P612" s="156"/>
      <c r="Q612" s="156"/>
      <c r="R612" s="157"/>
      <c r="S612" s="157"/>
      <c r="T612" s="157"/>
      <c r="U612" s="157"/>
      <c r="V612" s="157"/>
      <c r="W612" s="157"/>
      <c r="X612" s="157"/>
      <c r="Y612" s="157"/>
      <c r="Z612" s="147"/>
      <c r="AA612" s="147"/>
      <c r="AB612" s="147"/>
      <c r="AC612" s="147"/>
      <c r="AD612" s="147"/>
      <c r="AE612" s="147"/>
      <c r="AF612" s="147"/>
      <c r="AG612" s="147" t="s">
        <v>128</v>
      </c>
      <c r="AH612" s="147">
        <v>1</v>
      </c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1" x14ac:dyDescent="0.2">
      <c r="A613" s="178">
        <v>78</v>
      </c>
      <c r="B613" s="179" t="s">
        <v>471</v>
      </c>
      <c r="C613" s="189" t="s">
        <v>472</v>
      </c>
      <c r="D613" s="180" t="s">
        <v>122</v>
      </c>
      <c r="E613" s="181">
        <v>1</v>
      </c>
      <c r="F613" s="182"/>
      <c r="G613" s="183">
        <f>ROUND(E613*F613,2)</f>
        <v>0</v>
      </c>
      <c r="H613" s="182"/>
      <c r="I613" s="183">
        <f>ROUND(E613*H613,2)</f>
        <v>0</v>
      </c>
      <c r="J613" s="182"/>
      <c r="K613" s="183">
        <f>ROUND(E613*J613,2)</f>
        <v>0</v>
      </c>
      <c r="L613" s="183">
        <v>15</v>
      </c>
      <c r="M613" s="183">
        <f>G613*(1+L613/100)</f>
        <v>0</v>
      </c>
      <c r="N613" s="181">
        <v>5.9999999999999995E-4</v>
      </c>
      <c r="O613" s="181">
        <f>ROUND(E613*N613,2)</f>
        <v>0</v>
      </c>
      <c r="P613" s="181">
        <v>0</v>
      </c>
      <c r="Q613" s="181">
        <f>ROUND(E613*P613,2)</f>
        <v>0</v>
      </c>
      <c r="R613" s="183"/>
      <c r="S613" s="183" t="s">
        <v>123</v>
      </c>
      <c r="T613" s="184" t="s">
        <v>123</v>
      </c>
      <c r="U613" s="157">
        <v>0.26900000000000002</v>
      </c>
      <c r="V613" s="157">
        <f>ROUND(E613*U613,2)</f>
        <v>0.27</v>
      </c>
      <c r="W613" s="157"/>
      <c r="X613" s="157" t="s">
        <v>124</v>
      </c>
      <c r="Y613" s="157" t="s">
        <v>125</v>
      </c>
      <c r="Z613" s="147"/>
      <c r="AA613" s="147"/>
      <c r="AB613" s="147"/>
      <c r="AC613" s="147"/>
      <c r="AD613" s="147"/>
      <c r="AE613" s="147"/>
      <c r="AF613" s="147"/>
      <c r="AG613" s="147" t="s">
        <v>126</v>
      </c>
      <c r="AH613" s="147"/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1" x14ac:dyDescent="0.2">
      <c r="A614" s="170">
        <v>79</v>
      </c>
      <c r="B614" s="171" t="s">
        <v>473</v>
      </c>
      <c r="C614" s="186" t="s">
        <v>474</v>
      </c>
      <c r="D614" s="172" t="s">
        <v>122</v>
      </c>
      <c r="E614" s="173">
        <v>9</v>
      </c>
      <c r="F614" s="174"/>
      <c r="G614" s="175">
        <f>ROUND(E614*F614,2)</f>
        <v>0</v>
      </c>
      <c r="H614" s="174"/>
      <c r="I614" s="175">
        <f>ROUND(E614*H614,2)</f>
        <v>0</v>
      </c>
      <c r="J614" s="174"/>
      <c r="K614" s="175">
        <f>ROUND(E614*J614,2)</f>
        <v>0</v>
      </c>
      <c r="L614" s="175">
        <v>15</v>
      </c>
      <c r="M614" s="175">
        <f>G614*(1+L614/100)</f>
        <v>0</v>
      </c>
      <c r="N614" s="173">
        <v>0</v>
      </c>
      <c r="O614" s="173">
        <f>ROUND(E614*N614,2)</f>
        <v>0</v>
      </c>
      <c r="P614" s="173">
        <v>0</v>
      </c>
      <c r="Q614" s="173">
        <f>ROUND(E614*P614,2)</f>
        <v>0</v>
      </c>
      <c r="R614" s="175"/>
      <c r="S614" s="175" t="s">
        <v>123</v>
      </c>
      <c r="T614" s="176" t="s">
        <v>123</v>
      </c>
      <c r="U614" s="157">
        <v>0.16500000000000001</v>
      </c>
      <c r="V614" s="157">
        <f>ROUND(E614*U614,2)</f>
        <v>1.49</v>
      </c>
      <c r="W614" s="157"/>
      <c r="X614" s="157" t="s">
        <v>124</v>
      </c>
      <c r="Y614" s="157" t="s">
        <v>125</v>
      </c>
      <c r="Z614" s="147"/>
      <c r="AA614" s="147"/>
      <c r="AB614" s="147"/>
      <c r="AC614" s="147"/>
      <c r="AD614" s="147"/>
      <c r="AE614" s="147"/>
      <c r="AF614" s="147"/>
      <c r="AG614" s="147" t="s">
        <v>126</v>
      </c>
      <c r="AH614" s="147"/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2" x14ac:dyDescent="0.2">
      <c r="A615" s="154"/>
      <c r="B615" s="155"/>
      <c r="C615" s="187" t="s">
        <v>475</v>
      </c>
      <c r="D615" s="158"/>
      <c r="E615" s="159">
        <v>9</v>
      </c>
      <c r="F615" s="157"/>
      <c r="G615" s="157"/>
      <c r="H615" s="157"/>
      <c r="I615" s="157"/>
      <c r="J615" s="157"/>
      <c r="K615" s="157"/>
      <c r="L615" s="157"/>
      <c r="M615" s="157"/>
      <c r="N615" s="156"/>
      <c r="O615" s="156"/>
      <c r="P615" s="156"/>
      <c r="Q615" s="156"/>
      <c r="R615" s="157"/>
      <c r="S615" s="157"/>
      <c r="T615" s="157"/>
      <c r="U615" s="157"/>
      <c r="V615" s="157"/>
      <c r="W615" s="157"/>
      <c r="X615" s="157"/>
      <c r="Y615" s="157"/>
      <c r="Z615" s="147"/>
      <c r="AA615" s="147"/>
      <c r="AB615" s="147"/>
      <c r="AC615" s="147"/>
      <c r="AD615" s="147"/>
      <c r="AE615" s="147"/>
      <c r="AF615" s="147"/>
      <c r="AG615" s="147" t="s">
        <v>128</v>
      </c>
      <c r="AH615" s="147">
        <v>0</v>
      </c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1" x14ac:dyDescent="0.2">
      <c r="A616" s="170">
        <v>80</v>
      </c>
      <c r="B616" s="171" t="s">
        <v>476</v>
      </c>
      <c r="C616" s="186" t="s">
        <v>477</v>
      </c>
      <c r="D616" s="172" t="s">
        <v>122</v>
      </c>
      <c r="E616" s="173">
        <v>3</v>
      </c>
      <c r="F616" s="174"/>
      <c r="G616" s="175">
        <f>ROUND(E616*F616,2)</f>
        <v>0</v>
      </c>
      <c r="H616" s="174"/>
      <c r="I616" s="175">
        <f>ROUND(E616*H616,2)</f>
        <v>0</v>
      </c>
      <c r="J616" s="174"/>
      <c r="K616" s="175">
        <f>ROUND(E616*J616,2)</f>
        <v>0</v>
      </c>
      <c r="L616" s="175">
        <v>15</v>
      </c>
      <c r="M616" s="175">
        <f>G616*(1+L616/100)</f>
        <v>0</v>
      </c>
      <c r="N616" s="173">
        <v>0</v>
      </c>
      <c r="O616" s="173">
        <f>ROUND(E616*N616,2)</f>
        <v>0</v>
      </c>
      <c r="P616" s="173">
        <v>0</v>
      </c>
      <c r="Q616" s="173">
        <f>ROUND(E616*P616,2)</f>
        <v>0</v>
      </c>
      <c r="R616" s="175"/>
      <c r="S616" s="175" t="s">
        <v>123</v>
      </c>
      <c r="T616" s="176" t="s">
        <v>123</v>
      </c>
      <c r="U616" s="157">
        <v>0.20699999999999999</v>
      </c>
      <c r="V616" s="157">
        <f>ROUND(E616*U616,2)</f>
        <v>0.62</v>
      </c>
      <c r="W616" s="157"/>
      <c r="X616" s="157" t="s">
        <v>124</v>
      </c>
      <c r="Y616" s="157" t="s">
        <v>125</v>
      </c>
      <c r="Z616" s="147"/>
      <c r="AA616" s="147"/>
      <c r="AB616" s="147"/>
      <c r="AC616" s="147"/>
      <c r="AD616" s="147"/>
      <c r="AE616" s="147"/>
      <c r="AF616" s="147"/>
      <c r="AG616" s="147" t="s">
        <v>126</v>
      </c>
      <c r="AH616" s="147"/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2" x14ac:dyDescent="0.2">
      <c r="A617" s="154"/>
      <c r="B617" s="155"/>
      <c r="C617" s="187" t="s">
        <v>478</v>
      </c>
      <c r="D617" s="158"/>
      <c r="E617" s="159">
        <v>3</v>
      </c>
      <c r="F617" s="157"/>
      <c r="G617" s="157"/>
      <c r="H617" s="157"/>
      <c r="I617" s="157"/>
      <c r="J617" s="157"/>
      <c r="K617" s="157"/>
      <c r="L617" s="157"/>
      <c r="M617" s="157"/>
      <c r="N617" s="156"/>
      <c r="O617" s="156"/>
      <c r="P617" s="156"/>
      <c r="Q617" s="156"/>
      <c r="R617" s="157"/>
      <c r="S617" s="157"/>
      <c r="T617" s="157"/>
      <c r="U617" s="157"/>
      <c r="V617" s="157"/>
      <c r="W617" s="157"/>
      <c r="X617" s="157"/>
      <c r="Y617" s="157"/>
      <c r="Z617" s="147"/>
      <c r="AA617" s="147"/>
      <c r="AB617" s="147"/>
      <c r="AC617" s="147"/>
      <c r="AD617" s="147"/>
      <c r="AE617" s="147"/>
      <c r="AF617" s="147"/>
      <c r="AG617" s="147" t="s">
        <v>128</v>
      </c>
      <c r="AH617" s="147">
        <v>0</v>
      </c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ht="22.5" outlineLevel="1" x14ac:dyDescent="0.2">
      <c r="A618" s="170">
        <v>81</v>
      </c>
      <c r="B618" s="171" t="s">
        <v>479</v>
      </c>
      <c r="C618" s="186" t="s">
        <v>480</v>
      </c>
      <c r="D618" s="172" t="s">
        <v>122</v>
      </c>
      <c r="E618" s="173">
        <v>8</v>
      </c>
      <c r="F618" s="174"/>
      <c r="G618" s="175">
        <f>ROUND(E618*F618,2)</f>
        <v>0</v>
      </c>
      <c r="H618" s="174"/>
      <c r="I618" s="175">
        <f>ROUND(E618*H618,2)</f>
        <v>0</v>
      </c>
      <c r="J618" s="174"/>
      <c r="K618" s="175">
        <f>ROUND(E618*J618,2)</f>
        <v>0</v>
      </c>
      <c r="L618" s="175">
        <v>15</v>
      </c>
      <c r="M618" s="175">
        <f>G618*(1+L618/100)</f>
        <v>0</v>
      </c>
      <c r="N618" s="173">
        <v>0.03</v>
      </c>
      <c r="O618" s="173">
        <f>ROUND(E618*N618,2)</f>
        <v>0.24</v>
      </c>
      <c r="P618" s="173">
        <v>0</v>
      </c>
      <c r="Q618" s="173">
        <f>ROUND(E618*P618,2)</f>
        <v>0</v>
      </c>
      <c r="R618" s="175"/>
      <c r="S618" s="175" t="s">
        <v>123</v>
      </c>
      <c r="T618" s="176" t="s">
        <v>123</v>
      </c>
      <c r="U618" s="157">
        <v>1.6439999999999999</v>
      </c>
      <c r="V618" s="157">
        <f>ROUND(E618*U618,2)</f>
        <v>13.15</v>
      </c>
      <c r="W618" s="157"/>
      <c r="X618" s="157" t="s">
        <v>124</v>
      </c>
      <c r="Y618" s="157" t="s">
        <v>125</v>
      </c>
      <c r="Z618" s="147"/>
      <c r="AA618" s="147"/>
      <c r="AB618" s="147"/>
      <c r="AC618" s="147"/>
      <c r="AD618" s="147"/>
      <c r="AE618" s="147"/>
      <c r="AF618" s="147"/>
      <c r="AG618" s="147" t="s">
        <v>126</v>
      </c>
      <c r="AH618" s="147"/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ht="33.75" outlineLevel="2" x14ac:dyDescent="0.2">
      <c r="A619" s="154"/>
      <c r="B619" s="155"/>
      <c r="C619" s="249" t="s">
        <v>481</v>
      </c>
      <c r="D619" s="250"/>
      <c r="E619" s="250"/>
      <c r="F619" s="250"/>
      <c r="G619" s="250"/>
      <c r="H619" s="157"/>
      <c r="I619" s="157"/>
      <c r="J619" s="157"/>
      <c r="K619" s="157"/>
      <c r="L619" s="157"/>
      <c r="M619" s="157"/>
      <c r="N619" s="156"/>
      <c r="O619" s="156"/>
      <c r="P619" s="156"/>
      <c r="Q619" s="156"/>
      <c r="R619" s="157"/>
      <c r="S619" s="157"/>
      <c r="T619" s="157"/>
      <c r="U619" s="157"/>
      <c r="V619" s="157"/>
      <c r="W619" s="157"/>
      <c r="X619" s="157"/>
      <c r="Y619" s="157"/>
      <c r="Z619" s="147"/>
      <c r="AA619" s="147"/>
      <c r="AB619" s="147"/>
      <c r="AC619" s="147"/>
      <c r="AD619" s="147"/>
      <c r="AE619" s="147"/>
      <c r="AF619" s="147"/>
      <c r="AG619" s="147" t="s">
        <v>132</v>
      </c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77" t="str">
        <f>C619</f>
        <v>systém hydrantový provedení A na zeď; š = 650 mm; l = 650,0 mm; hl. 285 mm; délka hadice 20,0 m; povrchová úprava komaxit, červená; ocelová skříň, kulový kohout, polyesterová požární hadice pr. 25mm, l=20m, proudnice D25, navíjecí buben d=560mm</v>
      </c>
      <c r="BB619" s="147"/>
      <c r="BC619" s="147"/>
      <c r="BD619" s="147"/>
      <c r="BE619" s="147"/>
      <c r="BF619" s="147"/>
      <c r="BG619" s="147"/>
      <c r="BH619" s="147"/>
    </row>
    <row r="620" spans="1:60" outlineLevel="1" x14ac:dyDescent="0.2">
      <c r="A620" s="178">
        <v>82</v>
      </c>
      <c r="B620" s="179" t="s">
        <v>482</v>
      </c>
      <c r="C620" s="189" t="s">
        <v>483</v>
      </c>
      <c r="D620" s="180" t="s">
        <v>292</v>
      </c>
      <c r="E620" s="181">
        <v>8</v>
      </c>
      <c r="F620" s="182"/>
      <c r="G620" s="183">
        <f>ROUND(E620*F620,2)</f>
        <v>0</v>
      </c>
      <c r="H620" s="182"/>
      <c r="I620" s="183">
        <f>ROUND(E620*H620,2)</f>
        <v>0</v>
      </c>
      <c r="J620" s="182"/>
      <c r="K620" s="183">
        <f>ROUND(E620*J620,2)</f>
        <v>0</v>
      </c>
      <c r="L620" s="183">
        <v>15</v>
      </c>
      <c r="M620" s="183">
        <f>G620*(1+L620/100)</f>
        <v>0</v>
      </c>
      <c r="N620" s="181">
        <v>0</v>
      </c>
      <c r="O620" s="181">
        <f>ROUND(E620*N620,2)</f>
        <v>0</v>
      </c>
      <c r="P620" s="181">
        <v>0</v>
      </c>
      <c r="Q620" s="181">
        <f>ROUND(E620*P620,2)</f>
        <v>0</v>
      </c>
      <c r="R620" s="183"/>
      <c r="S620" s="183" t="s">
        <v>123</v>
      </c>
      <c r="T620" s="184" t="s">
        <v>123</v>
      </c>
      <c r="U620" s="157">
        <v>0.5</v>
      </c>
      <c r="V620" s="157">
        <f>ROUND(E620*U620,2)</f>
        <v>4</v>
      </c>
      <c r="W620" s="157"/>
      <c r="X620" s="157" t="s">
        <v>124</v>
      </c>
      <c r="Y620" s="157" t="s">
        <v>125</v>
      </c>
      <c r="Z620" s="147"/>
      <c r="AA620" s="147"/>
      <c r="AB620" s="147"/>
      <c r="AC620" s="147"/>
      <c r="AD620" s="147"/>
      <c r="AE620" s="147"/>
      <c r="AF620" s="147"/>
      <c r="AG620" s="147" t="s">
        <v>126</v>
      </c>
      <c r="AH620" s="147"/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outlineLevel="1" x14ac:dyDescent="0.2">
      <c r="A621" s="170">
        <v>83</v>
      </c>
      <c r="B621" s="171" t="s">
        <v>484</v>
      </c>
      <c r="C621" s="186" t="s">
        <v>485</v>
      </c>
      <c r="D621" s="172" t="s">
        <v>122</v>
      </c>
      <c r="E621" s="173">
        <v>80</v>
      </c>
      <c r="F621" s="174"/>
      <c r="G621" s="175">
        <f>ROUND(E621*F621,2)</f>
        <v>0</v>
      </c>
      <c r="H621" s="174"/>
      <c r="I621" s="175">
        <f>ROUND(E621*H621,2)</f>
        <v>0</v>
      </c>
      <c r="J621" s="174"/>
      <c r="K621" s="175">
        <f>ROUND(E621*J621,2)</f>
        <v>0</v>
      </c>
      <c r="L621" s="175">
        <v>15</v>
      </c>
      <c r="M621" s="175">
        <f>G621*(1+L621/100)</f>
        <v>0</v>
      </c>
      <c r="N621" s="173">
        <v>1.64E-3</v>
      </c>
      <c r="O621" s="173">
        <f>ROUND(E621*N621,2)</f>
        <v>0.13</v>
      </c>
      <c r="P621" s="173">
        <v>0</v>
      </c>
      <c r="Q621" s="173">
        <f>ROUND(E621*P621,2)</f>
        <v>0</v>
      </c>
      <c r="R621" s="175"/>
      <c r="S621" s="175" t="s">
        <v>123</v>
      </c>
      <c r="T621" s="176" t="s">
        <v>123</v>
      </c>
      <c r="U621" s="157">
        <v>0.372</v>
      </c>
      <c r="V621" s="157">
        <f>ROUND(E621*U621,2)</f>
        <v>29.76</v>
      </c>
      <c r="W621" s="157"/>
      <c r="X621" s="157" t="s">
        <v>124</v>
      </c>
      <c r="Y621" s="157" t="s">
        <v>125</v>
      </c>
      <c r="Z621" s="147"/>
      <c r="AA621" s="147"/>
      <c r="AB621" s="147"/>
      <c r="AC621" s="147"/>
      <c r="AD621" s="147"/>
      <c r="AE621" s="147"/>
      <c r="AF621" s="147"/>
      <c r="AG621" s="147" t="s">
        <v>126</v>
      </c>
      <c r="AH621" s="147"/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2" x14ac:dyDescent="0.2">
      <c r="A622" s="154"/>
      <c r="B622" s="155"/>
      <c r="C622" s="187" t="s">
        <v>453</v>
      </c>
      <c r="D622" s="158"/>
      <c r="E622" s="159"/>
      <c r="F622" s="157"/>
      <c r="G622" s="157"/>
      <c r="H622" s="157"/>
      <c r="I622" s="157"/>
      <c r="J622" s="157"/>
      <c r="K622" s="157"/>
      <c r="L622" s="157"/>
      <c r="M622" s="157"/>
      <c r="N622" s="156"/>
      <c r="O622" s="156"/>
      <c r="P622" s="156"/>
      <c r="Q622" s="156"/>
      <c r="R622" s="157"/>
      <c r="S622" s="157"/>
      <c r="T622" s="157"/>
      <c r="U622" s="157"/>
      <c r="V622" s="157"/>
      <c r="W622" s="157"/>
      <c r="X622" s="157"/>
      <c r="Y622" s="157"/>
      <c r="Z622" s="147"/>
      <c r="AA622" s="147"/>
      <c r="AB622" s="147"/>
      <c r="AC622" s="147"/>
      <c r="AD622" s="147"/>
      <c r="AE622" s="147"/>
      <c r="AF622" s="147"/>
      <c r="AG622" s="147" t="s">
        <v>128</v>
      </c>
      <c r="AH622" s="147">
        <v>0</v>
      </c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3" x14ac:dyDescent="0.2">
      <c r="A623" s="154"/>
      <c r="B623" s="155"/>
      <c r="C623" s="187" t="s">
        <v>454</v>
      </c>
      <c r="D623" s="158"/>
      <c r="E623" s="159">
        <v>3</v>
      </c>
      <c r="F623" s="157"/>
      <c r="G623" s="157"/>
      <c r="H623" s="157"/>
      <c r="I623" s="157"/>
      <c r="J623" s="157"/>
      <c r="K623" s="157"/>
      <c r="L623" s="157"/>
      <c r="M623" s="157"/>
      <c r="N623" s="156"/>
      <c r="O623" s="156"/>
      <c r="P623" s="156"/>
      <c r="Q623" s="156"/>
      <c r="R623" s="157"/>
      <c r="S623" s="157"/>
      <c r="T623" s="157"/>
      <c r="U623" s="157"/>
      <c r="V623" s="157"/>
      <c r="W623" s="157"/>
      <c r="X623" s="157"/>
      <c r="Y623" s="157"/>
      <c r="Z623" s="147"/>
      <c r="AA623" s="147"/>
      <c r="AB623" s="147"/>
      <c r="AC623" s="147"/>
      <c r="AD623" s="147"/>
      <c r="AE623" s="147"/>
      <c r="AF623" s="147"/>
      <c r="AG623" s="147" t="s">
        <v>128</v>
      </c>
      <c r="AH623" s="147">
        <v>0</v>
      </c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3" x14ac:dyDescent="0.2">
      <c r="A624" s="154"/>
      <c r="B624" s="155"/>
      <c r="C624" s="187" t="s">
        <v>455</v>
      </c>
      <c r="D624" s="158"/>
      <c r="E624" s="159">
        <v>3</v>
      </c>
      <c r="F624" s="157"/>
      <c r="G624" s="157"/>
      <c r="H624" s="157"/>
      <c r="I624" s="157"/>
      <c r="J624" s="157"/>
      <c r="K624" s="157"/>
      <c r="L624" s="157"/>
      <c r="M624" s="157"/>
      <c r="N624" s="156"/>
      <c r="O624" s="156"/>
      <c r="P624" s="156"/>
      <c r="Q624" s="156"/>
      <c r="R624" s="157"/>
      <c r="S624" s="157"/>
      <c r="T624" s="157"/>
      <c r="U624" s="157"/>
      <c r="V624" s="157"/>
      <c r="W624" s="157"/>
      <c r="X624" s="157"/>
      <c r="Y624" s="157"/>
      <c r="Z624" s="147"/>
      <c r="AA624" s="147"/>
      <c r="AB624" s="147"/>
      <c r="AC624" s="147"/>
      <c r="AD624" s="147"/>
      <c r="AE624" s="147"/>
      <c r="AF624" s="147"/>
      <c r="AG624" s="147" t="s">
        <v>128</v>
      </c>
      <c r="AH624" s="147">
        <v>0</v>
      </c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3" x14ac:dyDescent="0.2">
      <c r="A625" s="154"/>
      <c r="B625" s="155"/>
      <c r="C625" s="188" t="s">
        <v>152</v>
      </c>
      <c r="D625" s="160"/>
      <c r="E625" s="161">
        <v>6</v>
      </c>
      <c r="F625" s="157"/>
      <c r="G625" s="157"/>
      <c r="H625" s="157"/>
      <c r="I625" s="157"/>
      <c r="J625" s="157"/>
      <c r="K625" s="157"/>
      <c r="L625" s="157"/>
      <c r="M625" s="157"/>
      <c r="N625" s="156"/>
      <c r="O625" s="156"/>
      <c r="P625" s="156"/>
      <c r="Q625" s="156"/>
      <c r="R625" s="157"/>
      <c r="S625" s="157"/>
      <c r="T625" s="157"/>
      <c r="U625" s="157"/>
      <c r="V625" s="157"/>
      <c r="W625" s="157"/>
      <c r="X625" s="157"/>
      <c r="Y625" s="157"/>
      <c r="Z625" s="147"/>
      <c r="AA625" s="147"/>
      <c r="AB625" s="147"/>
      <c r="AC625" s="147"/>
      <c r="AD625" s="147"/>
      <c r="AE625" s="147"/>
      <c r="AF625" s="147"/>
      <c r="AG625" s="147" t="s">
        <v>128</v>
      </c>
      <c r="AH625" s="147">
        <v>1</v>
      </c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3" x14ac:dyDescent="0.2">
      <c r="A626" s="154"/>
      <c r="B626" s="155"/>
      <c r="C626" s="187" t="s">
        <v>456</v>
      </c>
      <c r="D626" s="158"/>
      <c r="E626" s="159"/>
      <c r="F626" s="157"/>
      <c r="G626" s="157"/>
      <c r="H626" s="157"/>
      <c r="I626" s="157"/>
      <c r="J626" s="157"/>
      <c r="K626" s="157"/>
      <c r="L626" s="157"/>
      <c r="M626" s="157"/>
      <c r="N626" s="156"/>
      <c r="O626" s="156"/>
      <c r="P626" s="156"/>
      <c r="Q626" s="156"/>
      <c r="R626" s="157"/>
      <c r="S626" s="157"/>
      <c r="T626" s="157"/>
      <c r="U626" s="157"/>
      <c r="V626" s="157"/>
      <c r="W626" s="157"/>
      <c r="X626" s="157"/>
      <c r="Y626" s="157"/>
      <c r="Z626" s="147"/>
      <c r="AA626" s="147"/>
      <c r="AB626" s="147"/>
      <c r="AC626" s="147"/>
      <c r="AD626" s="147"/>
      <c r="AE626" s="147"/>
      <c r="AF626" s="147"/>
      <c r="AG626" s="147" t="s">
        <v>128</v>
      </c>
      <c r="AH626" s="147">
        <v>0</v>
      </c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3" x14ac:dyDescent="0.2">
      <c r="A627" s="154"/>
      <c r="B627" s="155"/>
      <c r="C627" s="187" t="s">
        <v>457</v>
      </c>
      <c r="D627" s="158"/>
      <c r="E627" s="159">
        <v>37</v>
      </c>
      <c r="F627" s="157"/>
      <c r="G627" s="157"/>
      <c r="H627" s="157"/>
      <c r="I627" s="157"/>
      <c r="J627" s="157"/>
      <c r="K627" s="157"/>
      <c r="L627" s="157"/>
      <c r="M627" s="157"/>
      <c r="N627" s="156"/>
      <c r="O627" s="156"/>
      <c r="P627" s="156"/>
      <c r="Q627" s="156"/>
      <c r="R627" s="157"/>
      <c r="S627" s="157"/>
      <c r="T627" s="157"/>
      <c r="U627" s="157"/>
      <c r="V627" s="157"/>
      <c r="W627" s="157"/>
      <c r="X627" s="157"/>
      <c r="Y627" s="157"/>
      <c r="Z627" s="147"/>
      <c r="AA627" s="147"/>
      <c r="AB627" s="147"/>
      <c r="AC627" s="147"/>
      <c r="AD627" s="147"/>
      <c r="AE627" s="147"/>
      <c r="AF627" s="147"/>
      <c r="AG627" s="147" t="s">
        <v>128</v>
      </c>
      <c r="AH627" s="147">
        <v>0</v>
      </c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3" x14ac:dyDescent="0.2">
      <c r="A628" s="154"/>
      <c r="B628" s="155"/>
      <c r="C628" s="187" t="s">
        <v>458</v>
      </c>
      <c r="D628" s="158"/>
      <c r="E628" s="159">
        <v>37</v>
      </c>
      <c r="F628" s="157"/>
      <c r="G628" s="157"/>
      <c r="H628" s="157"/>
      <c r="I628" s="157"/>
      <c r="J628" s="157"/>
      <c r="K628" s="157"/>
      <c r="L628" s="157"/>
      <c r="M628" s="157"/>
      <c r="N628" s="156"/>
      <c r="O628" s="156"/>
      <c r="P628" s="156"/>
      <c r="Q628" s="156"/>
      <c r="R628" s="157"/>
      <c r="S628" s="157"/>
      <c r="T628" s="157"/>
      <c r="U628" s="157"/>
      <c r="V628" s="157"/>
      <c r="W628" s="157"/>
      <c r="X628" s="157"/>
      <c r="Y628" s="157"/>
      <c r="Z628" s="147"/>
      <c r="AA628" s="147"/>
      <c r="AB628" s="147"/>
      <c r="AC628" s="147"/>
      <c r="AD628" s="147"/>
      <c r="AE628" s="147"/>
      <c r="AF628" s="147"/>
      <c r="AG628" s="147" t="s">
        <v>128</v>
      </c>
      <c r="AH628" s="147">
        <v>0</v>
      </c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3" x14ac:dyDescent="0.2">
      <c r="A629" s="154"/>
      <c r="B629" s="155"/>
      <c r="C629" s="188" t="s">
        <v>152</v>
      </c>
      <c r="D629" s="160"/>
      <c r="E629" s="161">
        <v>74</v>
      </c>
      <c r="F629" s="157"/>
      <c r="G629" s="157"/>
      <c r="H629" s="157"/>
      <c r="I629" s="157"/>
      <c r="J629" s="157"/>
      <c r="K629" s="157"/>
      <c r="L629" s="157"/>
      <c r="M629" s="157"/>
      <c r="N629" s="156"/>
      <c r="O629" s="156"/>
      <c r="P629" s="156"/>
      <c r="Q629" s="156"/>
      <c r="R629" s="157"/>
      <c r="S629" s="157"/>
      <c r="T629" s="157"/>
      <c r="U629" s="157"/>
      <c r="V629" s="157"/>
      <c r="W629" s="157"/>
      <c r="X629" s="157"/>
      <c r="Y629" s="157"/>
      <c r="Z629" s="147"/>
      <c r="AA629" s="147"/>
      <c r="AB629" s="147"/>
      <c r="AC629" s="147"/>
      <c r="AD629" s="147"/>
      <c r="AE629" s="147"/>
      <c r="AF629" s="147"/>
      <c r="AG629" s="147" t="s">
        <v>128</v>
      </c>
      <c r="AH629" s="147">
        <v>1</v>
      </c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1" x14ac:dyDescent="0.2">
      <c r="A630" s="170">
        <v>84</v>
      </c>
      <c r="B630" s="171" t="s">
        <v>486</v>
      </c>
      <c r="C630" s="186" t="s">
        <v>487</v>
      </c>
      <c r="D630" s="172" t="s">
        <v>368</v>
      </c>
      <c r="E630" s="173">
        <v>690</v>
      </c>
      <c r="F630" s="174"/>
      <c r="G630" s="175">
        <f>ROUND(E630*F630,2)</f>
        <v>0</v>
      </c>
      <c r="H630" s="174"/>
      <c r="I630" s="175">
        <f>ROUND(E630*H630,2)</f>
        <v>0</v>
      </c>
      <c r="J630" s="174"/>
      <c r="K630" s="175">
        <f>ROUND(E630*J630,2)</f>
        <v>0</v>
      </c>
      <c r="L630" s="175">
        <v>15</v>
      </c>
      <c r="M630" s="175">
        <f>G630*(1+L630/100)</f>
        <v>0</v>
      </c>
      <c r="N630" s="173">
        <v>0</v>
      </c>
      <c r="O630" s="173">
        <f>ROUND(E630*N630,2)</f>
        <v>0</v>
      </c>
      <c r="P630" s="173">
        <v>0</v>
      </c>
      <c r="Q630" s="173">
        <f>ROUND(E630*P630,2)</f>
        <v>0</v>
      </c>
      <c r="R630" s="175"/>
      <c r="S630" s="175" t="s">
        <v>123</v>
      </c>
      <c r="T630" s="176" t="s">
        <v>123</v>
      </c>
      <c r="U630" s="157">
        <v>2.9000000000000001E-2</v>
      </c>
      <c r="V630" s="157">
        <f>ROUND(E630*U630,2)</f>
        <v>20.010000000000002</v>
      </c>
      <c r="W630" s="157"/>
      <c r="X630" s="157" t="s">
        <v>124</v>
      </c>
      <c r="Y630" s="157" t="s">
        <v>125</v>
      </c>
      <c r="Z630" s="147"/>
      <c r="AA630" s="147"/>
      <c r="AB630" s="147"/>
      <c r="AC630" s="147"/>
      <c r="AD630" s="147"/>
      <c r="AE630" s="147"/>
      <c r="AF630" s="147"/>
      <c r="AG630" s="147" t="s">
        <v>126</v>
      </c>
      <c r="AH630" s="147"/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2" x14ac:dyDescent="0.2">
      <c r="A631" s="154"/>
      <c r="B631" s="155"/>
      <c r="C631" s="249" t="s">
        <v>488</v>
      </c>
      <c r="D631" s="250"/>
      <c r="E631" s="250"/>
      <c r="F631" s="250"/>
      <c r="G631" s="250"/>
      <c r="H631" s="157"/>
      <c r="I631" s="157"/>
      <c r="J631" s="157"/>
      <c r="K631" s="157"/>
      <c r="L631" s="157"/>
      <c r="M631" s="157"/>
      <c r="N631" s="156"/>
      <c r="O631" s="156"/>
      <c r="P631" s="156"/>
      <c r="Q631" s="156"/>
      <c r="R631" s="157"/>
      <c r="S631" s="157"/>
      <c r="T631" s="157"/>
      <c r="U631" s="157"/>
      <c r="V631" s="157"/>
      <c r="W631" s="157"/>
      <c r="X631" s="157"/>
      <c r="Y631" s="157"/>
      <c r="Z631" s="147"/>
      <c r="AA631" s="147"/>
      <c r="AB631" s="147"/>
      <c r="AC631" s="147"/>
      <c r="AD631" s="147"/>
      <c r="AE631" s="147"/>
      <c r="AF631" s="147"/>
      <c r="AG631" s="147" t="s">
        <v>132</v>
      </c>
      <c r="AH631" s="147"/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2" x14ac:dyDescent="0.2">
      <c r="A632" s="154"/>
      <c r="B632" s="155"/>
      <c r="C632" s="187" t="s">
        <v>489</v>
      </c>
      <c r="D632" s="158"/>
      <c r="E632" s="159">
        <v>690</v>
      </c>
      <c r="F632" s="157"/>
      <c r="G632" s="157"/>
      <c r="H632" s="157"/>
      <c r="I632" s="157"/>
      <c r="J632" s="157"/>
      <c r="K632" s="157"/>
      <c r="L632" s="157"/>
      <c r="M632" s="157"/>
      <c r="N632" s="156"/>
      <c r="O632" s="156"/>
      <c r="P632" s="156"/>
      <c r="Q632" s="156"/>
      <c r="R632" s="157"/>
      <c r="S632" s="157"/>
      <c r="T632" s="157"/>
      <c r="U632" s="157"/>
      <c r="V632" s="157"/>
      <c r="W632" s="157"/>
      <c r="X632" s="157"/>
      <c r="Y632" s="157"/>
      <c r="Z632" s="147"/>
      <c r="AA632" s="147"/>
      <c r="AB632" s="147"/>
      <c r="AC632" s="147"/>
      <c r="AD632" s="147"/>
      <c r="AE632" s="147"/>
      <c r="AF632" s="147"/>
      <c r="AG632" s="147" t="s">
        <v>128</v>
      </c>
      <c r="AH632" s="147">
        <v>0</v>
      </c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1" x14ac:dyDescent="0.2">
      <c r="A633" s="170">
        <v>85</v>
      </c>
      <c r="B633" s="171" t="s">
        <v>490</v>
      </c>
      <c r="C633" s="186" t="s">
        <v>491</v>
      </c>
      <c r="D633" s="172" t="s">
        <v>368</v>
      </c>
      <c r="E633" s="173">
        <v>100</v>
      </c>
      <c r="F633" s="174"/>
      <c r="G633" s="175">
        <f>ROUND(E633*F633,2)</f>
        <v>0</v>
      </c>
      <c r="H633" s="174"/>
      <c r="I633" s="175">
        <f>ROUND(E633*H633,2)</f>
        <v>0</v>
      </c>
      <c r="J633" s="174"/>
      <c r="K633" s="175">
        <f>ROUND(E633*J633,2)</f>
        <v>0</v>
      </c>
      <c r="L633" s="175">
        <v>15</v>
      </c>
      <c r="M633" s="175">
        <f>G633*(1+L633/100)</f>
        <v>0</v>
      </c>
      <c r="N633" s="173">
        <v>0</v>
      </c>
      <c r="O633" s="173">
        <f>ROUND(E633*N633,2)</f>
        <v>0</v>
      </c>
      <c r="P633" s="173">
        <v>0</v>
      </c>
      <c r="Q633" s="173">
        <f>ROUND(E633*P633,2)</f>
        <v>0</v>
      </c>
      <c r="R633" s="175"/>
      <c r="S633" s="175" t="s">
        <v>123</v>
      </c>
      <c r="T633" s="176" t="s">
        <v>123</v>
      </c>
      <c r="U633" s="157">
        <v>3.1E-2</v>
      </c>
      <c r="V633" s="157">
        <f>ROUND(E633*U633,2)</f>
        <v>3.1</v>
      </c>
      <c r="W633" s="157"/>
      <c r="X633" s="157" t="s">
        <v>124</v>
      </c>
      <c r="Y633" s="157" t="s">
        <v>125</v>
      </c>
      <c r="Z633" s="147"/>
      <c r="AA633" s="147"/>
      <c r="AB633" s="147"/>
      <c r="AC633" s="147"/>
      <c r="AD633" s="147"/>
      <c r="AE633" s="147"/>
      <c r="AF633" s="147"/>
      <c r="AG633" s="147" t="s">
        <v>126</v>
      </c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2" x14ac:dyDescent="0.2">
      <c r="A634" s="154"/>
      <c r="B634" s="155"/>
      <c r="C634" s="249" t="s">
        <v>488</v>
      </c>
      <c r="D634" s="250"/>
      <c r="E634" s="250"/>
      <c r="F634" s="250"/>
      <c r="G634" s="250"/>
      <c r="H634" s="157"/>
      <c r="I634" s="157"/>
      <c r="J634" s="157"/>
      <c r="K634" s="157"/>
      <c r="L634" s="157"/>
      <c r="M634" s="157"/>
      <c r="N634" s="156"/>
      <c r="O634" s="156"/>
      <c r="P634" s="156"/>
      <c r="Q634" s="156"/>
      <c r="R634" s="157"/>
      <c r="S634" s="157"/>
      <c r="T634" s="157"/>
      <c r="U634" s="157"/>
      <c r="V634" s="157"/>
      <c r="W634" s="157"/>
      <c r="X634" s="157"/>
      <c r="Y634" s="157"/>
      <c r="Z634" s="147"/>
      <c r="AA634" s="147"/>
      <c r="AB634" s="147"/>
      <c r="AC634" s="147"/>
      <c r="AD634" s="147"/>
      <c r="AE634" s="147"/>
      <c r="AF634" s="147"/>
      <c r="AG634" s="147" t="s">
        <v>132</v>
      </c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2" x14ac:dyDescent="0.2">
      <c r="A635" s="154"/>
      <c r="B635" s="155"/>
      <c r="C635" s="187" t="s">
        <v>492</v>
      </c>
      <c r="D635" s="158"/>
      <c r="E635" s="159">
        <v>20</v>
      </c>
      <c r="F635" s="157"/>
      <c r="G635" s="157"/>
      <c r="H635" s="157"/>
      <c r="I635" s="157"/>
      <c r="J635" s="157"/>
      <c r="K635" s="157"/>
      <c r="L635" s="157"/>
      <c r="M635" s="157"/>
      <c r="N635" s="156"/>
      <c r="O635" s="156"/>
      <c r="P635" s="156"/>
      <c r="Q635" s="156"/>
      <c r="R635" s="157"/>
      <c r="S635" s="157"/>
      <c r="T635" s="157"/>
      <c r="U635" s="157"/>
      <c r="V635" s="157"/>
      <c r="W635" s="157"/>
      <c r="X635" s="157"/>
      <c r="Y635" s="157"/>
      <c r="Z635" s="147"/>
      <c r="AA635" s="147"/>
      <c r="AB635" s="147"/>
      <c r="AC635" s="147"/>
      <c r="AD635" s="147"/>
      <c r="AE635" s="147"/>
      <c r="AF635" s="147"/>
      <c r="AG635" s="147" t="s">
        <v>128</v>
      </c>
      <c r="AH635" s="147">
        <v>0</v>
      </c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3" x14ac:dyDescent="0.2">
      <c r="A636" s="154"/>
      <c r="B636" s="155"/>
      <c r="C636" s="187" t="s">
        <v>493</v>
      </c>
      <c r="D636" s="158"/>
      <c r="E636" s="159">
        <v>80</v>
      </c>
      <c r="F636" s="157"/>
      <c r="G636" s="157"/>
      <c r="H636" s="157"/>
      <c r="I636" s="157"/>
      <c r="J636" s="157"/>
      <c r="K636" s="157"/>
      <c r="L636" s="157"/>
      <c r="M636" s="157"/>
      <c r="N636" s="156"/>
      <c r="O636" s="156"/>
      <c r="P636" s="156"/>
      <c r="Q636" s="156"/>
      <c r="R636" s="157"/>
      <c r="S636" s="157"/>
      <c r="T636" s="157"/>
      <c r="U636" s="157"/>
      <c r="V636" s="157"/>
      <c r="W636" s="157"/>
      <c r="X636" s="157"/>
      <c r="Y636" s="157"/>
      <c r="Z636" s="147"/>
      <c r="AA636" s="147"/>
      <c r="AB636" s="147"/>
      <c r="AC636" s="147"/>
      <c r="AD636" s="147"/>
      <c r="AE636" s="147"/>
      <c r="AF636" s="147"/>
      <c r="AG636" s="147" t="s">
        <v>128</v>
      </c>
      <c r="AH636" s="147">
        <v>0</v>
      </c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outlineLevel="1" x14ac:dyDescent="0.2">
      <c r="A637" s="170">
        <v>86</v>
      </c>
      <c r="B637" s="171" t="s">
        <v>494</v>
      </c>
      <c r="C637" s="186" t="s">
        <v>495</v>
      </c>
      <c r="D637" s="172" t="s">
        <v>368</v>
      </c>
      <c r="E637" s="173">
        <v>40</v>
      </c>
      <c r="F637" s="174"/>
      <c r="G637" s="175">
        <f>ROUND(E637*F637,2)</f>
        <v>0</v>
      </c>
      <c r="H637" s="174"/>
      <c r="I637" s="175">
        <f>ROUND(E637*H637,2)</f>
        <v>0</v>
      </c>
      <c r="J637" s="174"/>
      <c r="K637" s="175">
        <f>ROUND(E637*J637,2)</f>
        <v>0</v>
      </c>
      <c r="L637" s="175">
        <v>15</v>
      </c>
      <c r="M637" s="175">
        <f>G637*(1+L637/100)</f>
        <v>0</v>
      </c>
      <c r="N637" s="173">
        <v>0</v>
      </c>
      <c r="O637" s="173">
        <f>ROUND(E637*N637,2)</f>
        <v>0</v>
      </c>
      <c r="P637" s="173">
        <v>0</v>
      </c>
      <c r="Q637" s="173">
        <f>ROUND(E637*P637,2)</f>
        <v>0</v>
      </c>
      <c r="R637" s="175"/>
      <c r="S637" s="175" t="s">
        <v>123</v>
      </c>
      <c r="T637" s="176" t="s">
        <v>123</v>
      </c>
      <c r="U637" s="157">
        <v>4.2000000000000003E-2</v>
      </c>
      <c r="V637" s="157">
        <f>ROUND(E637*U637,2)</f>
        <v>1.68</v>
      </c>
      <c r="W637" s="157"/>
      <c r="X637" s="157" t="s">
        <v>124</v>
      </c>
      <c r="Y637" s="157" t="s">
        <v>125</v>
      </c>
      <c r="Z637" s="147"/>
      <c r="AA637" s="147"/>
      <c r="AB637" s="147"/>
      <c r="AC637" s="147"/>
      <c r="AD637" s="147"/>
      <c r="AE637" s="147"/>
      <c r="AF637" s="147"/>
      <c r="AG637" s="147" t="s">
        <v>126</v>
      </c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2" x14ac:dyDescent="0.2">
      <c r="A638" s="154"/>
      <c r="B638" s="155"/>
      <c r="C638" s="249" t="s">
        <v>488</v>
      </c>
      <c r="D638" s="250"/>
      <c r="E638" s="250"/>
      <c r="F638" s="250"/>
      <c r="G638" s="250"/>
      <c r="H638" s="157"/>
      <c r="I638" s="157"/>
      <c r="J638" s="157"/>
      <c r="K638" s="157"/>
      <c r="L638" s="157"/>
      <c r="M638" s="157"/>
      <c r="N638" s="156"/>
      <c r="O638" s="156"/>
      <c r="P638" s="156"/>
      <c r="Q638" s="156"/>
      <c r="R638" s="157"/>
      <c r="S638" s="157"/>
      <c r="T638" s="157"/>
      <c r="U638" s="157"/>
      <c r="V638" s="157"/>
      <c r="W638" s="157"/>
      <c r="X638" s="157"/>
      <c r="Y638" s="157"/>
      <c r="Z638" s="147"/>
      <c r="AA638" s="147"/>
      <c r="AB638" s="147"/>
      <c r="AC638" s="147"/>
      <c r="AD638" s="147"/>
      <c r="AE638" s="147"/>
      <c r="AF638" s="147"/>
      <c r="AG638" s="147" t="s">
        <v>132</v>
      </c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2" x14ac:dyDescent="0.2">
      <c r="A639" s="154"/>
      <c r="B639" s="155"/>
      <c r="C639" s="187" t="s">
        <v>496</v>
      </c>
      <c r="D639" s="158"/>
      <c r="E639" s="159">
        <v>30</v>
      </c>
      <c r="F639" s="157"/>
      <c r="G639" s="157"/>
      <c r="H639" s="157"/>
      <c r="I639" s="157"/>
      <c r="J639" s="157"/>
      <c r="K639" s="157"/>
      <c r="L639" s="157"/>
      <c r="M639" s="157"/>
      <c r="N639" s="156"/>
      <c r="O639" s="156"/>
      <c r="P639" s="156"/>
      <c r="Q639" s="156"/>
      <c r="R639" s="157"/>
      <c r="S639" s="157"/>
      <c r="T639" s="157"/>
      <c r="U639" s="157"/>
      <c r="V639" s="157"/>
      <c r="W639" s="157"/>
      <c r="X639" s="157"/>
      <c r="Y639" s="157"/>
      <c r="Z639" s="147"/>
      <c r="AA639" s="147"/>
      <c r="AB639" s="147"/>
      <c r="AC639" s="147"/>
      <c r="AD639" s="147"/>
      <c r="AE639" s="147"/>
      <c r="AF639" s="147"/>
      <c r="AG639" s="147" t="s">
        <v>128</v>
      </c>
      <c r="AH639" s="147">
        <v>0</v>
      </c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3" x14ac:dyDescent="0.2">
      <c r="A640" s="154"/>
      <c r="B640" s="155"/>
      <c r="C640" s="187" t="s">
        <v>497</v>
      </c>
      <c r="D640" s="158"/>
      <c r="E640" s="159">
        <v>10</v>
      </c>
      <c r="F640" s="157"/>
      <c r="G640" s="157"/>
      <c r="H640" s="157"/>
      <c r="I640" s="157"/>
      <c r="J640" s="157"/>
      <c r="K640" s="157"/>
      <c r="L640" s="157"/>
      <c r="M640" s="157"/>
      <c r="N640" s="156"/>
      <c r="O640" s="156"/>
      <c r="P640" s="156"/>
      <c r="Q640" s="156"/>
      <c r="R640" s="157"/>
      <c r="S640" s="157"/>
      <c r="T640" s="157"/>
      <c r="U640" s="157"/>
      <c r="V640" s="157"/>
      <c r="W640" s="157"/>
      <c r="X640" s="157"/>
      <c r="Y640" s="157"/>
      <c r="Z640" s="147"/>
      <c r="AA640" s="147"/>
      <c r="AB640" s="147"/>
      <c r="AC640" s="147"/>
      <c r="AD640" s="147"/>
      <c r="AE640" s="147"/>
      <c r="AF640" s="147"/>
      <c r="AG640" s="147" t="s">
        <v>128</v>
      </c>
      <c r="AH640" s="147">
        <v>0</v>
      </c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1" x14ac:dyDescent="0.2">
      <c r="A641" s="170">
        <v>87</v>
      </c>
      <c r="B641" s="171" t="s">
        <v>498</v>
      </c>
      <c r="C641" s="186" t="s">
        <v>499</v>
      </c>
      <c r="D641" s="172" t="s">
        <v>368</v>
      </c>
      <c r="E641" s="173">
        <v>40</v>
      </c>
      <c r="F641" s="174"/>
      <c r="G641" s="175">
        <f>ROUND(E641*F641,2)</f>
        <v>0</v>
      </c>
      <c r="H641" s="174"/>
      <c r="I641" s="175">
        <f>ROUND(E641*H641,2)</f>
        <v>0</v>
      </c>
      <c r="J641" s="174"/>
      <c r="K641" s="175">
        <f>ROUND(E641*J641,2)</f>
        <v>0</v>
      </c>
      <c r="L641" s="175">
        <v>15</v>
      </c>
      <c r="M641" s="175">
        <f>G641*(1+L641/100)</f>
        <v>0</v>
      </c>
      <c r="N641" s="173">
        <v>0</v>
      </c>
      <c r="O641" s="173">
        <f>ROUND(E641*N641,2)</f>
        <v>0</v>
      </c>
      <c r="P641" s="173">
        <v>0</v>
      </c>
      <c r="Q641" s="173">
        <f>ROUND(E641*P641,2)</f>
        <v>0</v>
      </c>
      <c r="R641" s="175"/>
      <c r="S641" s="175" t="s">
        <v>123</v>
      </c>
      <c r="T641" s="176" t="s">
        <v>123</v>
      </c>
      <c r="U641" s="157">
        <v>0.05</v>
      </c>
      <c r="V641" s="157">
        <f>ROUND(E641*U641,2)</f>
        <v>2</v>
      </c>
      <c r="W641" s="157"/>
      <c r="X641" s="157" t="s">
        <v>124</v>
      </c>
      <c r="Y641" s="157" t="s">
        <v>125</v>
      </c>
      <c r="Z641" s="147"/>
      <c r="AA641" s="147"/>
      <c r="AB641" s="147"/>
      <c r="AC641" s="147"/>
      <c r="AD641" s="147"/>
      <c r="AE641" s="147"/>
      <c r="AF641" s="147"/>
      <c r="AG641" s="147" t="s">
        <v>126</v>
      </c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2" x14ac:dyDescent="0.2">
      <c r="A642" s="154"/>
      <c r="B642" s="155"/>
      <c r="C642" s="249" t="s">
        <v>488</v>
      </c>
      <c r="D642" s="250"/>
      <c r="E642" s="250"/>
      <c r="F642" s="250"/>
      <c r="G642" s="250"/>
      <c r="H642" s="157"/>
      <c r="I642" s="157"/>
      <c r="J642" s="157"/>
      <c r="K642" s="157"/>
      <c r="L642" s="157"/>
      <c r="M642" s="157"/>
      <c r="N642" s="156"/>
      <c r="O642" s="156"/>
      <c r="P642" s="156"/>
      <c r="Q642" s="156"/>
      <c r="R642" s="157"/>
      <c r="S642" s="157"/>
      <c r="T642" s="157"/>
      <c r="U642" s="157"/>
      <c r="V642" s="157"/>
      <c r="W642" s="157"/>
      <c r="X642" s="157"/>
      <c r="Y642" s="157"/>
      <c r="Z642" s="147"/>
      <c r="AA642" s="147"/>
      <c r="AB642" s="147"/>
      <c r="AC642" s="147"/>
      <c r="AD642" s="147"/>
      <c r="AE642" s="147"/>
      <c r="AF642" s="147"/>
      <c r="AG642" s="147" t="s">
        <v>132</v>
      </c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2" x14ac:dyDescent="0.2">
      <c r="A643" s="154"/>
      <c r="B643" s="155"/>
      <c r="C643" s="187" t="s">
        <v>500</v>
      </c>
      <c r="D643" s="158"/>
      <c r="E643" s="159">
        <v>40</v>
      </c>
      <c r="F643" s="157"/>
      <c r="G643" s="157"/>
      <c r="H643" s="157"/>
      <c r="I643" s="157"/>
      <c r="J643" s="157"/>
      <c r="K643" s="157"/>
      <c r="L643" s="157"/>
      <c r="M643" s="157"/>
      <c r="N643" s="156"/>
      <c r="O643" s="156"/>
      <c r="P643" s="156"/>
      <c r="Q643" s="156"/>
      <c r="R643" s="157"/>
      <c r="S643" s="157"/>
      <c r="T643" s="157"/>
      <c r="U643" s="157"/>
      <c r="V643" s="157"/>
      <c r="W643" s="157"/>
      <c r="X643" s="157"/>
      <c r="Y643" s="157"/>
      <c r="Z643" s="147"/>
      <c r="AA643" s="147"/>
      <c r="AB643" s="147"/>
      <c r="AC643" s="147"/>
      <c r="AD643" s="147"/>
      <c r="AE643" s="147"/>
      <c r="AF643" s="147"/>
      <c r="AG643" s="147" t="s">
        <v>128</v>
      </c>
      <c r="AH643" s="147">
        <v>0</v>
      </c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ht="22.5" outlineLevel="1" x14ac:dyDescent="0.2">
      <c r="A644" s="170">
        <v>88</v>
      </c>
      <c r="B644" s="171" t="s">
        <v>501</v>
      </c>
      <c r="C644" s="186" t="s">
        <v>502</v>
      </c>
      <c r="D644" s="172" t="s">
        <v>368</v>
      </c>
      <c r="E644" s="173">
        <v>870</v>
      </c>
      <c r="F644" s="174"/>
      <c r="G644" s="175">
        <f>ROUND(E644*F644,2)</f>
        <v>0</v>
      </c>
      <c r="H644" s="174"/>
      <c r="I644" s="175">
        <f>ROUND(E644*H644,2)</f>
        <v>0</v>
      </c>
      <c r="J644" s="174"/>
      <c r="K644" s="175">
        <f>ROUND(E644*J644,2)</f>
        <v>0</v>
      </c>
      <c r="L644" s="175">
        <v>15</v>
      </c>
      <c r="M644" s="175">
        <f>G644*(1+L644/100)</f>
        <v>0</v>
      </c>
      <c r="N644" s="173">
        <v>1.0000000000000001E-5</v>
      </c>
      <c r="O644" s="173">
        <f>ROUND(E644*N644,2)</f>
        <v>0.01</v>
      </c>
      <c r="P644" s="173">
        <v>0</v>
      </c>
      <c r="Q644" s="173">
        <f>ROUND(E644*P644,2)</f>
        <v>0</v>
      </c>
      <c r="R644" s="175"/>
      <c r="S644" s="175" t="s">
        <v>123</v>
      </c>
      <c r="T644" s="176" t="s">
        <v>123</v>
      </c>
      <c r="U644" s="157">
        <v>6.2E-2</v>
      </c>
      <c r="V644" s="157">
        <f>ROUND(E644*U644,2)</f>
        <v>53.94</v>
      </c>
      <c r="W644" s="157"/>
      <c r="X644" s="157" t="s">
        <v>124</v>
      </c>
      <c r="Y644" s="157" t="s">
        <v>125</v>
      </c>
      <c r="Z644" s="147"/>
      <c r="AA644" s="147"/>
      <c r="AB644" s="147"/>
      <c r="AC644" s="147"/>
      <c r="AD644" s="147"/>
      <c r="AE644" s="147"/>
      <c r="AF644" s="147"/>
      <c r="AG644" s="147" t="s">
        <v>126</v>
      </c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2" x14ac:dyDescent="0.2">
      <c r="A645" s="154"/>
      <c r="B645" s="155"/>
      <c r="C645" s="249" t="s">
        <v>503</v>
      </c>
      <c r="D645" s="250"/>
      <c r="E645" s="250"/>
      <c r="F645" s="250"/>
      <c r="G645" s="250"/>
      <c r="H645" s="157"/>
      <c r="I645" s="157"/>
      <c r="J645" s="157"/>
      <c r="K645" s="157"/>
      <c r="L645" s="157"/>
      <c r="M645" s="157"/>
      <c r="N645" s="156"/>
      <c r="O645" s="156"/>
      <c r="P645" s="156"/>
      <c r="Q645" s="156"/>
      <c r="R645" s="157"/>
      <c r="S645" s="157"/>
      <c r="T645" s="157"/>
      <c r="U645" s="157"/>
      <c r="V645" s="157"/>
      <c r="W645" s="157"/>
      <c r="X645" s="157"/>
      <c r="Y645" s="157"/>
      <c r="Z645" s="147"/>
      <c r="AA645" s="147"/>
      <c r="AB645" s="147"/>
      <c r="AC645" s="147"/>
      <c r="AD645" s="147"/>
      <c r="AE645" s="147"/>
      <c r="AF645" s="147"/>
      <c r="AG645" s="147" t="s">
        <v>132</v>
      </c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2" x14ac:dyDescent="0.2">
      <c r="A646" s="154"/>
      <c r="B646" s="155"/>
      <c r="C646" s="187" t="s">
        <v>504</v>
      </c>
      <c r="D646" s="158"/>
      <c r="E646" s="159">
        <v>780</v>
      </c>
      <c r="F646" s="157"/>
      <c r="G646" s="157"/>
      <c r="H646" s="157"/>
      <c r="I646" s="157"/>
      <c r="J646" s="157"/>
      <c r="K646" s="157"/>
      <c r="L646" s="157"/>
      <c r="M646" s="157"/>
      <c r="N646" s="156"/>
      <c r="O646" s="156"/>
      <c r="P646" s="156"/>
      <c r="Q646" s="156"/>
      <c r="R646" s="157"/>
      <c r="S646" s="157"/>
      <c r="T646" s="157"/>
      <c r="U646" s="157"/>
      <c r="V646" s="157"/>
      <c r="W646" s="157"/>
      <c r="X646" s="157"/>
      <c r="Y646" s="157"/>
      <c r="Z646" s="147"/>
      <c r="AA646" s="147"/>
      <c r="AB646" s="147"/>
      <c r="AC646" s="147"/>
      <c r="AD646" s="147"/>
      <c r="AE646" s="147"/>
      <c r="AF646" s="147"/>
      <c r="AG646" s="147" t="s">
        <v>128</v>
      </c>
      <c r="AH646" s="147">
        <v>0</v>
      </c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3" x14ac:dyDescent="0.2">
      <c r="A647" s="154"/>
      <c r="B647" s="155"/>
      <c r="C647" s="187" t="s">
        <v>505</v>
      </c>
      <c r="D647" s="158"/>
      <c r="E647" s="159">
        <v>90</v>
      </c>
      <c r="F647" s="157"/>
      <c r="G647" s="157"/>
      <c r="H647" s="157"/>
      <c r="I647" s="157"/>
      <c r="J647" s="157"/>
      <c r="K647" s="157"/>
      <c r="L647" s="157"/>
      <c r="M647" s="157"/>
      <c r="N647" s="156"/>
      <c r="O647" s="156"/>
      <c r="P647" s="156"/>
      <c r="Q647" s="156"/>
      <c r="R647" s="157"/>
      <c r="S647" s="157"/>
      <c r="T647" s="157"/>
      <c r="U647" s="157"/>
      <c r="V647" s="157"/>
      <c r="W647" s="157"/>
      <c r="X647" s="157"/>
      <c r="Y647" s="157"/>
      <c r="Z647" s="147"/>
      <c r="AA647" s="147"/>
      <c r="AB647" s="147"/>
      <c r="AC647" s="147"/>
      <c r="AD647" s="147"/>
      <c r="AE647" s="147"/>
      <c r="AF647" s="147"/>
      <c r="AG647" s="147" t="s">
        <v>128</v>
      </c>
      <c r="AH647" s="147">
        <v>0</v>
      </c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1" x14ac:dyDescent="0.2">
      <c r="A648" s="170">
        <v>89</v>
      </c>
      <c r="B648" s="171" t="s">
        <v>506</v>
      </c>
      <c r="C648" s="186" t="s">
        <v>507</v>
      </c>
      <c r="D648" s="172" t="s">
        <v>122</v>
      </c>
      <c r="E648" s="173">
        <v>36</v>
      </c>
      <c r="F648" s="174"/>
      <c r="G648" s="175">
        <f>ROUND(E648*F648,2)</f>
        <v>0</v>
      </c>
      <c r="H648" s="174"/>
      <c r="I648" s="175">
        <f>ROUND(E648*H648,2)</f>
        <v>0</v>
      </c>
      <c r="J648" s="174"/>
      <c r="K648" s="175">
        <f>ROUND(E648*J648,2)</f>
        <v>0</v>
      </c>
      <c r="L648" s="175">
        <v>15</v>
      </c>
      <c r="M648" s="175">
        <f>G648*(1+L648/100)</f>
        <v>0</v>
      </c>
      <c r="N648" s="173">
        <v>1.3999999999999999E-4</v>
      </c>
      <c r="O648" s="173">
        <f>ROUND(E648*N648,2)</f>
        <v>0.01</v>
      </c>
      <c r="P648" s="173">
        <v>0</v>
      </c>
      <c r="Q648" s="173">
        <f>ROUND(E648*P648,2)</f>
        <v>0</v>
      </c>
      <c r="R648" s="175"/>
      <c r="S648" s="175" t="s">
        <v>123</v>
      </c>
      <c r="T648" s="176" t="s">
        <v>123</v>
      </c>
      <c r="U648" s="157">
        <v>8.2000000000000003E-2</v>
      </c>
      <c r="V648" s="157">
        <f>ROUND(E648*U648,2)</f>
        <v>2.95</v>
      </c>
      <c r="W648" s="157"/>
      <c r="X648" s="157" t="s">
        <v>124</v>
      </c>
      <c r="Y648" s="157" t="s">
        <v>125</v>
      </c>
      <c r="Z648" s="147"/>
      <c r="AA648" s="147"/>
      <c r="AB648" s="147"/>
      <c r="AC648" s="147"/>
      <c r="AD648" s="147"/>
      <c r="AE648" s="147"/>
      <c r="AF648" s="147"/>
      <c r="AG648" s="147" t="s">
        <v>126</v>
      </c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2" x14ac:dyDescent="0.2">
      <c r="A649" s="154"/>
      <c r="B649" s="155"/>
      <c r="C649" s="187" t="s">
        <v>508</v>
      </c>
      <c r="D649" s="158"/>
      <c r="E649" s="159">
        <v>33</v>
      </c>
      <c r="F649" s="157"/>
      <c r="G649" s="157"/>
      <c r="H649" s="157"/>
      <c r="I649" s="157"/>
      <c r="J649" s="157"/>
      <c r="K649" s="157"/>
      <c r="L649" s="157"/>
      <c r="M649" s="157"/>
      <c r="N649" s="156"/>
      <c r="O649" s="156"/>
      <c r="P649" s="156"/>
      <c r="Q649" s="156"/>
      <c r="R649" s="157"/>
      <c r="S649" s="157"/>
      <c r="T649" s="157"/>
      <c r="U649" s="157"/>
      <c r="V649" s="157"/>
      <c r="W649" s="157"/>
      <c r="X649" s="157"/>
      <c r="Y649" s="157"/>
      <c r="Z649" s="147"/>
      <c r="AA649" s="147"/>
      <c r="AB649" s="147"/>
      <c r="AC649" s="147"/>
      <c r="AD649" s="147"/>
      <c r="AE649" s="147"/>
      <c r="AF649" s="147"/>
      <c r="AG649" s="147" t="s">
        <v>128</v>
      </c>
      <c r="AH649" s="147">
        <v>0</v>
      </c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3" x14ac:dyDescent="0.2">
      <c r="A650" s="154"/>
      <c r="B650" s="155"/>
      <c r="C650" s="187" t="s">
        <v>509</v>
      </c>
      <c r="D650" s="158"/>
      <c r="E650" s="159">
        <v>3</v>
      </c>
      <c r="F650" s="157"/>
      <c r="G650" s="157"/>
      <c r="H650" s="157"/>
      <c r="I650" s="157"/>
      <c r="J650" s="157"/>
      <c r="K650" s="157"/>
      <c r="L650" s="157"/>
      <c r="M650" s="157"/>
      <c r="N650" s="156"/>
      <c r="O650" s="156"/>
      <c r="P650" s="156"/>
      <c r="Q650" s="156"/>
      <c r="R650" s="157"/>
      <c r="S650" s="157"/>
      <c r="T650" s="157"/>
      <c r="U650" s="157"/>
      <c r="V650" s="157"/>
      <c r="W650" s="157"/>
      <c r="X650" s="157"/>
      <c r="Y650" s="157"/>
      <c r="Z650" s="147"/>
      <c r="AA650" s="147"/>
      <c r="AB650" s="147"/>
      <c r="AC650" s="147"/>
      <c r="AD650" s="147"/>
      <c r="AE650" s="147"/>
      <c r="AF650" s="147"/>
      <c r="AG650" s="147" t="s">
        <v>128</v>
      </c>
      <c r="AH650" s="147">
        <v>0</v>
      </c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1" x14ac:dyDescent="0.2">
      <c r="A651" s="170">
        <v>90</v>
      </c>
      <c r="B651" s="171" t="s">
        <v>510</v>
      </c>
      <c r="C651" s="186" t="s">
        <v>511</v>
      </c>
      <c r="D651" s="172" t="s">
        <v>283</v>
      </c>
      <c r="E651" s="173">
        <v>74</v>
      </c>
      <c r="F651" s="174"/>
      <c r="G651" s="175">
        <f>ROUND(E651*F651,2)</f>
        <v>0</v>
      </c>
      <c r="H651" s="174"/>
      <c r="I651" s="175">
        <f>ROUND(E651*H651,2)</f>
        <v>0</v>
      </c>
      <c r="J651" s="174"/>
      <c r="K651" s="175">
        <f>ROUND(E651*J651,2)</f>
        <v>0</v>
      </c>
      <c r="L651" s="175">
        <v>15</v>
      </c>
      <c r="M651" s="175">
        <f>G651*(1+L651/100)</f>
        <v>0</v>
      </c>
      <c r="N651" s="173">
        <v>0</v>
      </c>
      <c r="O651" s="173">
        <f>ROUND(E651*N651,2)</f>
        <v>0</v>
      </c>
      <c r="P651" s="173">
        <v>0</v>
      </c>
      <c r="Q651" s="173">
        <f>ROUND(E651*P651,2)</f>
        <v>0</v>
      </c>
      <c r="R651" s="175"/>
      <c r="S651" s="175" t="s">
        <v>284</v>
      </c>
      <c r="T651" s="176" t="s">
        <v>203</v>
      </c>
      <c r="U651" s="157">
        <v>0</v>
      </c>
      <c r="V651" s="157">
        <f>ROUND(E651*U651,2)</f>
        <v>0</v>
      </c>
      <c r="W651" s="157"/>
      <c r="X651" s="157" t="s">
        <v>124</v>
      </c>
      <c r="Y651" s="157" t="s">
        <v>125</v>
      </c>
      <c r="Z651" s="147"/>
      <c r="AA651" s="147"/>
      <c r="AB651" s="147"/>
      <c r="AC651" s="147"/>
      <c r="AD651" s="147"/>
      <c r="AE651" s="147"/>
      <c r="AF651" s="147"/>
      <c r="AG651" s="147" t="s">
        <v>126</v>
      </c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2" x14ac:dyDescent="0.2">
      <c r="A652" s="154"/>
      <c r="B652" s="155"/>
      <c r="C652" s="187" t="s">
        <v>512</v>
      </c>
      <c r="D652" s="158"/>
      <c r="E652" s="159"/>
      <c r="F652" s="157"/>
      <c r="G652" s="157"/>
      <c r="H652" s="157"/>
      <c r="I652" s="157"/>
      <c r="J652" s="157"/>
      <c r="K652" s="157"/>
      <c r="L652" s="157"/>
      <c r="M652" s="157"/>
      <c r="N652" s="156"/>
      <c r="O652" s="156"/>
      <c r="P652" s="156"/>
      <c r="Q652" s="156"/>
      <c r="R652" s="157"/>
      <c r="S652" s="157"/>
      <c r="T652" s="157"/>
      <c r="U652" s="157"/>
      <c r="V652" s="157"/>
      <c r="W652" s="157"/>
      <c r="X652" s="157"/>
      <c r="Y652" s="157"/>
      <c r="Z652" s="147"/>
      <c r="AA652" s="147"/>
      <c r="AB652" s="147"/>
      <c r="AC652" s="147"/>
      <c r="AD652" s="147"/>
      <c r="AE652" s="147"/>
      <c r="AF652" s="147"/>
      <c r="AG652" s="147" t="s">
        <v>128</v>
      </c>
      <c r="AH652" s="147">
        <v>0</v>
      </c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3" x14ac:dyDescent="0.2">
      <c r="A653" s="154"/>
      <c r="B653" s="155"/>
      <c r="C653" s="187" t="s">
        <v>457</v>
      </c>
      <c r="D653" s="158"/>
      <c r="E653" s="159">
        <v>37</v>
      </c>
      <c r="F653" s="157"/>
      <c r="G653" s="157"/>
      <c r="H653" s="157"/>
      <c r="I653" s="157"/>
      <c r="J653" s="157"/>
      <c r="K653" s="157"/>
      <c r="L653" s="157"/>
      <c r="M653" s="157"/>
      <c r="N653" s="156"/>
      <c r="O653" s="156"/>
      <c r="P653" s="156"/>
      <c r="Q653" s="156"/>
      <c r="R653" s="157"/>
      <c r="S653" s="157"/>
      <c r="T653" s="157"/>
      <c r="U653" s="157"/>
      <c r="V653" s="157"/>
      <c r="W653" s="157"/>
      <c r="X653" s="157"/>
      <c r="Y653" s="157"/>
      <c r="Z653" s="147"/>
      <c r="AA653" s="147"/>
      <c r="AB653" s="147"/>
      <c r="AC653" s="147"/>
      <c r="AD653" s="147"/>
      <c r="AE653" s="147"/>
      <c r="AF653" s="147"/>
      <c r="AG653" s="147" t="s">
        <v>128</v>
      </c>
      <c r="AH653" s="147">
        <v>0</v>
      </c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3" x14ac:dyDescent="0.2">
      <c r="A654" s="154"/>
      <c r="B654" s="155"/>
      <c r="C654" s="187" t="s">
        <v>458</v>
      </c>
      <c r="D654" s="158"/>
      <c r="E654" s="159">
        <v>37</v>
      </c>
      <c r="F654" s="157"/>
      <c r="G654" s="157"/>
      <c r="H654" s="157"/>
      <c r="I654" s="157"/>
      <c r="J654" s="157"/>
      <c r="K654" s="157"/>
      <c r="L654" s="157"/>
      <c r="M654" s="157"/>
      <c r="N654" s="156"/>
      <c r="O654" s="156"/>
      <c r="P654" s="156"/>
      <c r="Q654" s="156"/>
      <c r="R654" s="157"/>
      <c r="S654" s="157"/>
      <c r="T654" s="157"/>
      <c r="U654" s="157"/>
      <c r="V654" s="157"/>
      <c r="W654" s="157"/>
      <c r="X654" s="157"/>
      <c r="Y654" s="157"/>
      <c r="Z654" s="147"/>
      <c r="AA654" s="147"/>
      <c r="AB654" s="147"/>
      <c r="AC654" s="147"/>
      <c r="AD654" s="147"/>
      <c r="AE654" s="147"/>
      <c r="AF654" s="147"/>
      <c r="AG654" s="147" t="s">
        <v>128</v>
      </c>
      <c r="AH654" s="147">
        <v>0</v>
      </c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1" x14ac:dyDescent="0.2">
      <c r="A655" s="170">
        <v>91</v>
      </c>
      <c r="B655" s="171" t="s">
        <v>513</v>
      </c>
      <c r="C655" s="186" t="s">
        <v>514</v>
      </c>
      <c r="D655" s="172" t="s">
        <v>283</v>
      </c>
      <c r="E655" s="173">
        <v>2</v>
      </c>
      <c r="F655" s="174"/>
      <c r="G655" s="175">
        <f>ROUND(E655*F655,2)</f>
        <v>0</v>
      </c>
      <c r="H655" s="174"/>
      <c r="I655" s="175">
        <f>ROUND(E655*H655,2)</f>
        <v>0</v>
      </c>
      <c r="J655" s="174"/>
      <c r="K655" s="175">
        <f>ROUND(E655*J655,2)</f>
        <v>0</v>
      </c>
      <c r="L655" s="175">
        <v>15</v>
      </c>
      <c r="M655" s="175">
        <f>G655*(1+L655/100)</f>
        <v>0</v>
      </c>
      <c r="N655" s="173">
        <v>0</v>
      </c>
      <c r="O655" s="173">
        <f>ROUND(E655*N655,2)</f>
        <v>0</v>
      </c>
      <c r="P655" s="173">
        <v>0</v>
      </c>
      <c r="Q655" s="173">
        <f>ROUND(E655*P655,2)</f>
        <v>0</v>
      </c>
      <c r="R655" s="175"/>
      <c r="S655" s="175" t="s">
        <v>284</v>
      </c>
      <c r="T655" s="176" t="s">
        <v>203</v>
      </c>
      <c r="U655" s="157">
        <v>0</v>
      </c>
      <c r="V655" s="157">
        <f>ROUND(E655*U655,2)</f>
        <v>0</v>
      </c>
      <c r="W655" s="157"/>
      <c r="X655" s="157" t="s">
        <v>124</v>
      </c>
      <c r="Y655" s="157" t="s">
        <v>125</v>
      </c>
      <c r="Z655" s="147"/>
      <c r="AA655" s="147"/>
      <c r="AB655" s="147"/>
      <c r="AC655" s="147"/>
      <c r="AD655" s="147"/>
      <c r="AE655" s="147"/>
      <c r="AF655" s="147"/>
      <c r="AG655" s="147" t="s">
        <v>126</v>
      </c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2" x14ac:dyDescent="0.2">
      <c r="A656" s="154"/>
      <c r="B656" s="155"/>
      <c r="C656" s="187" t="s">
        <v>515</v>
      </c>
      <c r="D656" s="158"/>
      <c r="E656" s="159"/>
      <c r="F656" s="157"/>
      <c r="G656" s="157"/>
      <c r="H656" s="157"/>
      <c r="I656" s="157"/>
      <c r="J656" s="157"/>
      <c r="K656" s="157"/>
      <c r="L656" s="157"/>
      <c r="M656" s="157"/>
      <c r="N656" s="156"/>
      <c r="O656" s="156"/>
      <c r="P656" s="156"/>
      <c r="Q656" s="156"/>
      <c r="R656" s="157"/>
      <c r="S656" s="157"/>
      <c r="T656" s="157"/>
      <c r="U656" s="157"/>
      <c r="V656" s="157"/>
      <c r="W656" s="157"/>
      <c r="X656" s="157"/>
      <c r="Y656" s="157"/>
      <c r="Z656" s="147"/>
      <c r="AA656" s="147"/>
      <c r="AB656" s="147"/>
      <c r="AC656" s="147"/>
      <c r="AD656" s="147"/>
      <c r="AE656" s="147"/>
      <c r="AF656" s="147"/>
      <c r="AG656" s="147" t="s">
        <v>128</v>
      </c>
      <c r="AH656" s="147">
        <v>0</v>
      </c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3" x14ac:dyDescent="0.2">
      <c r="A657" s="154"/>
      <c r="B657" s="155"/>
      <c r="C657" s="187" t="s">
        <v>516</v>
      </c>
      <c r="D657" s="158"/>
      <c r="E657" s="159">
        <v>1</v>
      </c>
      <c r="F657" s="157"/>
      <c r="G657" s="157"/>
      <c r="H657" s="157"/>
      <c r="I657" s="157"/>
      <c r="J657" s="157"/>
      <c r="K657" s="157"/>
      <c r="L657" s="157"/>
      <c r="M657" s="157"/>
      <c r="N657" s="156"/>
      <c r="O657" s="156"/>
      <c r="P657" s="156"/>
      <c r="Q657" s="156"/>
      <c r="R657" s="157"/>
      <c r="S657" s="157"/>
      <c r="T657" s="157"/>
      <c r="U657" s="157"/>
      <c r="V657" s="157"/>
      <c r="W657" s="157"/>
      <c r="X657" s="157"/>
      <c r="Y657" s="157"/>
      <c r="Z657" s="147"/>
      <c r="AA657" s="147"/>
      <c r="AB657" s="147"/>
      <c r="AC657" s="147"/>
      <c r="AD657" s="147"/>
      <c r="AE657" s="147"/>
      <c r="AF657" s="147"/>
      <c r="AG657" s="147" t="s">
        <v>128</v>
      </c>
      <c r="AH657" s="147">
        <v>0</v>
      </c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3" x14ac:dyDescent="0.2">
      <c r="A658" s="154"/>
      <c r="B658" s="155"/>
      <c r="C658" s="187" t="s">
        <v>517</v>
      </c>
      <c r="D658" s="158"/>
      <c r="E658" s="159">
        <v>1</v>
      </c>
      <c r="F658" s="157"/>
      <c r="G658" s="157"/>
      <c r="H658" s="157"/>
      <c r="I658" s="157"/>
      <c r="J658" s="157"/>
      <c r="K658" s="157"/>
      <c r="L658" s="157"/>
      <c r="M658" s="157"/>
      <c r="N658" s="156"/>
      <c r="O658" s="156"/>
      <c r="P658" s="156"/>
      <c r="Q658" s="156"/>
      <c r="R658" s="157"/>
      <c r="S658" s="157"/>
      <c r="T658" s="157"/>
      <c r="U658" s="157"/>
      <c r="V658" s="157"/>
      <c r="W658" s="157"/>
      <c r="X658" s="157"/>
      <c r="Y658" s="157"/>
      <c r="Z658" s="147"/>
      <c r="AA658" s="147"/>
      <c r="AB658" s="147"/>
      <c r="AC658" s="147"/>
      <c r="AD658" s="147"/>
      <c r="AE658" s="147"/>
      <c r="AF658" s="147"/>
      <c r="AG658" s="147" t="s">
        <v>128</v>
      </c>
      <c r="AH658" s="147">
        <v>0</v>
      </c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1" x14ac:dyDescent="0.2">
      <c r="A659" s="178">
        <v>92</v>
      </c>
      <c r="B659" s="179" t="s">
        <v>518</v>
      </c>
      <c r="C659" s="189" t="s">
        <v>378</v>
      </c>
      <c r="D659" s="180" t="s">
        <v>292</v>
      </c>
      <c r="E659" s="181">
        <v>1</v>
      </c>
      <c r="F659" s="182"/>
      <c r="G659" s="183">
        <f t="shared" ref="G659:G664" si="0">ROUND(E659*F659,2)</f>
        <v>0</v>
      </c>
      <c r="H659" s="182"/>
      <c r="I659" s="183">
        <f t="shared" ref="I659:I664" si="1">ROUND(E659*H659,2)</f>
        <v>0</v>
      </c>
      <c r="J659" s="182"/>
      <c r="K659" s="183">
        <f t="shared" ref="K659:K664" si="2">ROUND(E659*J659,2)</f>
        <v>0</v>
      </c>
      <c r="L659" s="183">
        <v>15</v>
      </c>
      <c r="M659" s="183">
        <f t="shared" ref="M659:M664" si="3">G659*(1+L659/100)</f>
        <v>0</v>
      </c>
      <c r="N659" s="181">
        <v>0</v>
      </c>
      <c r="O659" s="181">
        <f t="shared" ref="O659:O664" si="4">ROUND(E659*N659,2)</f>
        <v>0</v>
      </c>
      <c r="P659" s="181">
        <v>0</v>
      </c>
      <c r="Q659" s="181">
        <f t="shared" ref="Q659:Q664" si="5">ROUND(E659*P659,2)</f>
        <v>0</v>
      </c>
      <c r="R659" s="183"/>
      <c r="S659" s="183" t="s">
        <v>284</v>
      </c>
      <c r="T659" s="184" t="s">
        <v>203</v>
      </c>
      <c r="U659" s="157">
        <v>0</v>
      </c>
      <c r="V659" s="157">
        <f t="shared" ref="V659:V664" si="6">ROUND(E659*U659,2)</f>
        <v>0</v>
      </c>
      <c r="W659" s="157"/>
      <c r="X659" s="157" t="s">
        <v>124</v>
      </c>
      <c r="Y659" s="157" t="s">
        <v>125</v>
      </c>
      <c r="Z659" s="147"/>
      <c r="AA659" s="147"/>
      <c r="AB659" s="147"/>
      <c r="AC659" s="147"/>
      <c r="AD659" s="147"/>
      <c r="AE659" s="147"/>
      <c r="AF659" s="147"/>
      <c r="AG659" s="147" t="s">
        <v>126</v>
      </c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ht="22.5" outlineLevel="1" x14ac:dyDescent="0.2">
      <c r="A660" s="178">
        <v>93</v>
      </c>
      <c r="B660" s="179" t="s">
        <v>519</v>
      </c>
      <c r="C660" s="189" t="s">
        <v>520</v>
      </c>
      <c r="D660" s="180" t="s">
        <v>122</v>
      </c>
      <c r="E660" s="181">
        <v>3</v>
      </c>
      <c r="F660" s="182"/>
      <c r="G660" s="183">
        <f t="shared" si="0"/>
        <v>0</v>
      </c>
      <c r="H660" s="182"/>
      <c r="I660" s="183">
        <f t="shared" si="1"/>
        <v>0</v>
      </c>
      <c r="J660" s="182"/>
      <c r="K660" s="183">
        <f t="shared" si="2"/>
        <v>0</v>
      </c>
      <c r="L660" s="183">
        <v>15</v>
      </c>
      <c r="M660" s="183">
        <f t="shared" si="3"/>
        <v>0</v>
      </c>
      <c r="N660" s="181">
        <v>4.2000000000000002E-4</v>
      </c>
      <c r="O660" s="181">
        <f t="shared" si="4"/>
        <v>0</v>
      </c>
      <c r="P660" s="181">
        <v>0</v>
      </c>
      <c r="Q660" s="181">
        <f t="shared" si="5"/>
        <v>0</v>
      </c>
      <c r="R660" s="183" t="s">
        <v>202</v>
      </c>
      <c r="S660" s="183" t="s">
        <v>123</v>
      </c>
      <c r="T660" s="184" t="s">
        <v>203</v>
      </c>
      <c r="U660" s="157">
        <v>0</v>
      </c>
      <c r="V660" s="157">
        <f t="shared" si="6"/>
        <v>0</v>
      </c>
      <c r="W660" s="157"/>
      <c r="X660" s="157" t="s">
        <v>204</v>
      </c>
      <c r="Y660" s="157" t="s">
        <v>125</v>
      </c>
      <c r="Z660" s="147"/>
      <c r="AA660" s="147"/>
      <c r="AB660" s="147"/>
      <c r="AC660" s="147"/>
      <c r="AD660" s="147"/>
      <c r="AE660" s="147"/>
      <c r="AF660" s="147"/>
      <c r="AG660" s="147" t="s">
        <v>205</v>
      </c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1" x14ac:dyDescent="0.2">
      <c r="A661" s="178">
        <v>94</v>
      </c>
      <c r="B661" s="179" t="s">
        <v>521</v>
      </c>
      <c r="C661" s="189" t="s">
        <v>522</v>
      </c>
      <c r="D661" s="180" t="s">
        <v>122</v>
      </c>
      <c r="E661" s="181">
        <v>3</v>
      </c>
      <c r="F661" s="182"/>
      <c r="G661" s="183">
        <f t="shared" si="0"/>
        <v>0</v>
      </c>
      <c r="H661" s="182"/>
      <c r="I661" s="183">
        <f t="shared" si="1"/>
        <v>0</v>
      </c>
      <c r="J661" s="182"/>
      <c r="K661" s="183">
        <f t="shared" si="2"/>
        <v>0</v>
      </c>
      <c r="L661" s="183">
        <v>15</v>
      </c>
      <c r="M661" s="183">
        <f t="shared" si="3"/>
        <v>0</v>
      </c>
      <c r="N661" s="181">
        <v>4.2000000000000002E-4</v>
      </c>
      <c r="O661" s="181">
        <f t="shared" si="4"/>
        <v>0</v>
      </c>
      <c r="P661" s="181">
        <v>0</v>
      </c>
      <c r="Q661" s="181">
        <f t="shared" si="5"/>
        <v>0</v>
      </c>
      <c r="R661" s="183" t="s">
        <v>202</v>
      </c>
      <c r="S661" s="183" t="s">
        <v>123</v>
      </c>
      <c r="T661" s="184" t="s">
        <v>203</v>
      </c>
      <c r="U661" s="157">
        <v>0</v>
      </c>
      <c r="V661" s="157">
        <f t="shared" si="6"/>
        <v>0</v>
      </c>
      <c r="W661" s="157"/>
      <c r="X661" s="157" t="s">
        <v>204</v>
      </c>
      <c r="Y661" s="157" t="s">
        <v>125</v>
      </c>
      <c r="Z661" s="147"/>
      <c r="AA661" s="147"/>
      <c r="AB661" s="147"/>
      <c r="AC661" s="147"/>
      <c r="AD661" s="147"/>
      <c r="AE661" s="147"/>
      <c r="AF661" s="147"/>
      <c r="AG661" s="147" t="s">
        <v>205</v>
      </c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1" x14ac:dyDescent="0.2">
      <c r="A662" s="178">
        <v>95</v>
      </c>
      <c r="B662" s="179" t="s">
        <v>523</v>
      </c>
      <c r="C662" s="189" t="s">
        <v>524</v>
      </c>
      <c r="D662" s="180" t="s">
        <v>122</v>
      </c>
      <c r="E662" s="181">
        <v>9</v>
      </c>
      <c r="F662" s="182"/>
      <c r="G662" s="183">
        <f t="shared" si="0"/>
        <v>0</v>
      </c>
      <c r="H662" s="182"/>
      <c r="I662" s="183">
        <f t="shared" si="1"/>
        <v>0</v>
      </c>
      <c r="J662" s="182"/>
      <c r="K662" s="183">
        <f t="shared" si="2"/>
        <v>0</v>
      </c>
      <c r="L662" s="183">
        <v>15</v>
      </c>
      <c r="M662" s="183">
        <f t="shared" si="3"/>
        <v>0</v>
      </c>
      <c r="N662" s="181">
        <v>6.4999999999999997E-4</v>
      </c>
      <c r="O662" s="181">
        <f t="shared" si="4"/>
        <v>0.01</v>
      </c>
      <c r="P662" s="181">
        <v>0</v>
      </c>
      <c r="Q662" s="181">
        <f t="shared" si="5"/>
        <v>0</v>
      </c>
      <c r="R662" s="183" t="s">
        <v>202</v>
      </c>
      <c r="S662" s="183" t="s">
        <v>123</v>
      </c>
      <c r="T662" s="184" t="s">
        <v>123</v>
      </c>
      <c r="U662" s="157">
        <v>0</v>
      </c>
      <c r="V662" s="157">
        <f t="shared" si="6"/>
        <v>0</v>
      </c>
      <c r="W662" s="157"/>
      <c r="X662" s="157" t="s">
        <v>204</v>
      </c>
      <c r="Y662" s="157" t="s">
        <v>125</v>
      </c>
      <c r="Z662" s="147"/>
      <c r="AA662" s="147"/>
      <c r="AB662" s="147"/>
      <c r="AC662" s="147"/>
      <c r="AD662" s="147"/>
      <c r="AE662" s="147"/>
      <c r="AF662" s="147"/>
      <c r="AG662" s="147" t="s">
        <v>205</v>
      </c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1" x14ac:dyDescent="0.2">
      <c r="A663" s="178">
        <v>96</v>
      </c>
      <c r="B663" s="179" t="s">
        <v>525</v>
      </c>
      <c r="C663" s="189" t="s">
        <v>526</v>
      </c>
      <c r="D663" s="180" t="s">
        <v>122</v>
      </c>
      <c r="E663" s="181">
        <v>3</v>
      </c>
      <c r="F663" s="182"/>
      <c r="G663" s="183">
        <f t="shared" si="0"/>
        <v>0</v>
      </c>
      <c r="H663" s="182"/>
      <c r="I663" s="183">
        <f t="shared" si="1"/>
        <v>0</v>
      </c>
      <c r="J663" s="182"/>
      <c r="K663" s="183">
        <f t="shared" si="2"/>
        <v>0</v>
      </c>
      <c r="L663" s="183">
        <v>15</v>
      </c>
      <c r="M663" s="183">
        <f t="shared" si="3"/>
        <v>0</v>
      </c>
      <c r="N663" s="181">
        <v>6.4999999999999997E-4</v>
      </c>
      <c r="O663" s="181">
        <f t="shared" si="4"/>
        <v>0</v>
      </c>
      <c r="P663" s="181">
        <v>0</v>
      </c>
      <c r="Q663" s="181">
        <f t="shared" si="5"/>
        <v>0</v>
      </c>
      <c r="R663" s="183" t="s">
        <v>202</v>
      </c>
      <c r="S663" s="183" t="s">
        <v>123</v>
      </c>
      <c r="T663" s="184" t="s">
        <v>123</v>
      </c>
      <c r="U663" s="157">
        <v>0</v>
      </c>
      <c r="V663" s="157">
        <f t="shared" si="6"/>
        <v>0</v>
      </c>
      <c r="W663" s="157"/>
      <c r="X663" s="157" t="s">
        <v>204</v>
      </c>
      <c r="Y663" s="157" t="s">
        <v>125</v>
      </c>
      <c r="Z663" s="147"/>
      <c r="AA663" s="147"/>
      <c r="AB663" s="147"/>
      <c r="AC663" s="147"/>
      <c r="AD663" s="147"/>
      <c r="AE663" s="147"/>
      <c r="AF663" s="147"/>
      <c r="AG663" s="147" t="s">
        <v>205</v>
      </c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1" x14ac:dyDescent="0.2">
      <c r="A664" s="178">
        <v>97</v>
      </c>
      <c r="B664" s="179" t="s">
        <v>527</v>
      </c>
      <c r="C664" s="189" t="s">
        <v>528</v>
      </c>
      <c r="D664" s="180" t="s">
        <v>347</v>
      </c>
      <c r="E664" s="181">
        <v>1.2406600000000001</v>
      </c>
      <c r="F664" s="182"/>
      <c r="G664" s="183">
        <f t="shared" si="0"/>
        <v>0</v>
      </c>
      <c r="H664" s="182"/>
      <c r="I664" s="183">
        <f t="shared" si="1"/>
        <v>0</v>
      </c>
      <c r="J664" s="182"/>
      <c r="K664" s="183">
        <f t="shared" si="2"/>
        <v>0</v>
      </c>
      <c r="L664" s="183">
        <v>15</v>
      </c>
      <c r="M664" s="183">
        <f t="shared" si="3"/>
        <v>0</v>
      </c>
      <c r="N664" s="181">
        <v>0</v>
      </c>
      <c r="O664" s="181">
        <f t="shared" si="4"/>
        <v>0</v>
      </c>
      <c r="P664" s="181">
        <v>0</v>
      </c>
      <c r="Q664" s="181">
        <f t="shared" si="5"/>
        <v>0</v>
      </c>
      <c r="R664" s="183"/>
      <c r="S664" s="183" t="s">
        <v>123</v>
      </c>
      <c r="T664" s="184" t="s">
        <v>123</v>
      </c>
      <c r="U664" s="157">
        <v>1.3740000000000001</v>
      </c>
      <c r="V664" s="157">
        <f t="shared" si="6"/>
        <v>1.7</v>
      </c>
      <c r="W664" s="157"/>
      <c r="X664" s="157" t="s">
        <v>348</v>
      </c>
      <c r="Y664" s="157" t="s">
        <v>125</v>
      </c>
      <c r="Z664" s="147"/>
      <c r="AA664" s="147"/>
      <c r="AB664" s="147"/>
      <c r="AC664" s="147"/>
      <c r="AD664" s="147"/>
      <c r="AE664" s="147"/>
      <c r="AF664" s="147"/>
      <c r="AG664" s="147" t="s">
        <v>349</v>
      </c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x14ac:dyDescent="0.2">
      <c r="A665" s="163" t="s">
        <v>118</v>
      </c>
      <c r="B665" s="164" t="s">
        <v>75</v>
      </c>
      <c r="C665" s="185" t="s">
        <v>76</v>
      </c>
      <c r="D665" s="165"/>
      <c r="E665" s="166"/>
      <c r="F665" s="167"/>
      <c r="G665" s="167">
        <f>SUMIF(AG666:AG673,"&lt;&gt;NOR",G666:G673)</f>
        <v>0</v>
      </c>
      <c r="H665" s="167"/>
      <c r="I665" s="167">
        <f>SUM(I666:I673)</f>
        <v>0</v>
      </c>
      <c r="J665" s="167"/>
      <c r="K665" s="167">
        <f>SUM(K666:K673)</f>
        <v>0</v>
      </c>
      <c r="L665" s="167"/>
      <c r="M665" s="167">
        <f>SUM(M666:M673)</f>
        <v>0</v>
      </c>
      <c r="N665" s="166"/>
      <c r="O665" s="166">
        <f>SUM(O666:O673)</f>
        <v>0.01</v>
      </c>
      <c r="P665" s="166"/>
      <c r="Q665" s="166">
        <f>SUM(Q666:Q673)</f>
        <v>0</v>
      </c>
      <c r="R665" s="167"/>
      <c r="S665" s="167"/>
      <c r="T665" s="168"/>
      <c r="U665" s="162"/>
      <c r="V665" s="162">
        <f>SUM(V666:V673)</f>
        <v>1.61</v>
      </c>
      <c r="W665" s="162"/>
      <c r="X665" s="162"/>
      <c r="Y665" s="162"/>
      <c r="AG665" t="s">
        <v>119</v>
      </c>
    </row>
    <row r="666" spans="1:60" outlineLevel="1" x14ac:dyDescent="0.2">
      <c r="A666" s="178">
        <v>98</v>
      </c>
      <c r="B666" s="179" t="s">
        <v>529</v>
      </c>
      <c r="C666" s="189" t="s">
        <v>530</v>
      </c>
      <c r="D666" s="180" t="s">
        <v>292</v>
      </c>
      <c r="E666" s="181">
        <v>1</v>
      </c>
      <c r="F666" s="182"/>
      <c r="G666" s="183">
        <f>ROUND(E666*F666,2)</f>
        <v>0</v>
      </c>
      <c r="H666" s="182"/>
      <c r="I666" s="183">
        <f>ROUND(E666*H666,2)</f>
        <v>0</v>
      </c>
      <c r="J666" s="182"/>
      <c r="K666" s="183">
        <f>ROUND(E666*J666,2)</f>
        <v>0</v>
      </c>
      <c r="L666" s="183">
        <v>15</v>
      </c>
      <c r="M666" s="183">
        <f>G666*(1+L666/100)</f>
        <v>0</v>
      </c>
      <c r="N666" s="181">
        <v>1.3860000000000001E-2</v>
      </c>
      <c r="O666" s="181">
        <f>ROUND(E666*N666,2)</f>
        <v>0.01</v>
      </c>
      <c r="P666" s="181">
        <v>0</v>
      </c>
      <c r="Q666" s="181">
        <f>ROUND(E666*P666,2)</f>
        <v>0</v>
      </c>
      <c r="R666" s="183"/>
      <c r="S666" s="183" t="s">
        <v>123</v>
      </c>
      <c r="T666" s="184" t="s">
        <v>123</v>
      </c>
      <c r="U666" s="157">
        <v>0.81</v>
      </c>
      <c r="V666" s="157">
        <f>ROUND(E666*U666,2)</f>
        <v>0.81</v>
      </c>
      <c r="W666" s="157"/>
      <c r="X666" s="157" t="s">
        <v>124</v>
      </c>
      <c r="Y666" s="157" t="s">
        <v>125</v>
      </c>
      <c r="Z666" s="147"/>
      <c r="AA666" s="147"/>
      <c r="AB666" s="147"/>
      <c r="AC666" s="147"/>
      <c r="AD666" s="147"/>
      <c r="AE666" s="147"/>
      <c r="AF666" s="147"/>
      <c r="AG666" s="147" t="s">
        <v>126</v>
      </c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ht="22.5" outlineLevel="1" x14ac:dyDescent="0.2">
      <c r="A667" s="178">
        <v>99</v>
      </c>
      <c r="B667" s="179" t="s">
        <v>531</v>
      </c>
      <c r="C667" s="189" t="s">
        <v>532</v>
      </c>
      <c r="D667" s="180" t="s">
        <v>292</v>
      </c>
      <c r="E667" s="181">
        <v>1</v>
      </c>
      <c r="F667" s="182"/>
      <c r="G667" s="183">
        <f>ROUND(E667*F667,2)</f>
        <v>0</v>
      </c>
      <c r="H667" s="182"/>
      <c r="I667" s="183">
        <f>ROUND(E667*H667,2)</f>
        <v>0</v>
      </c>
      <c r="J667" s="182"/>
      <c r="K667" s="183">
        <f>ROUND(E667*J667,2)</f>
        <v>0</v>
      </c>
      <c r="L667" s="183">
        <v>15</v>
      </c>
      <c r="M667" s="183">
        <f>G667*(1+L667/100)</f>
        <v>0</v>
      </c>
      <c r="N667" s="181">
        <v>3.5100000000000001E-3</v>
      </c>
      <c r="O667" s="181">
        <f>ROUND(E667*N667,2)</f>
        <v>0</v>
      </c>
      <c r="P667" s="181">
        <v>0</v>
      </c>
      <c r="Q667" s="181">
        <f>ROUND(E667*P667,2)</f>
        <v>0</v>
      </c>
      <c r="R667" s="183"/>
      <c r="S667" s="183" t="s">
        <v>123</v>
      </c>
      <c r="T667" s="184" t="s">
        <v>123</v>
      </c>
      <c r="U667" s="157">
        <v>0.55000000000000004</v>
      </c>
      <c r="V667" s="157">
        <f>ROUND(E667*U667,2)</f>
        <v>0.55000000000000004</v>
      </c>
      <c r="W667" s="157"/>
      <c r="X667" s="157" t="s">
        <v>124</v>
      </c>
      <c r="Y667" s="157" t="s">
        <v>125</v>
      </c>
      <c r="Z667" s="147"/>
      <c r="AA667" s="147"/>
      <c r="AB667" s="147"/>
      <c r="AC667" s="147"/>
      <c r="AD667" s="147"/>
      <c r="AE667" s="147"/>
      <c r="AF667" s="147"/>
      <c r="AG667" s="147" t="s">
        <v>126</v>
      </c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1" x14ac:dyDescent="0.2">
      <c r="A668" s="178">
        <v>100</v>
      </c>
      <c r="B668" s="179" t="s">
        <v>533</v>
      </c>
      <c r="C668" s="189" t="s">
        <v>534</v>
      </c>
      <c r="D668" s="180" t="s">
        <v>122</v>
      </c>
      <c r="E668" s="181">
        <v>1</v>
      </c>
      <c r="F668" s="182"/>
      <c r="G668" s="183">
        <f>ROUND(E668*F668,2)</f>
        <v>0</v>
      </c>
      <c r="H668" s="182"/>
      <c r="I668" s="183">
        <f>ROUND(E668*H668,2)</f>
        <v>0</v>
      </c>
      <c r="J668" s="182"/>
      <c r="K668" s="183">
        <f>ROUND(E668*J668,2)</f>
        <v>0</v>
      </c>
      <c r="L668" s="183">
        <v>15</v>
      </c>
      <c r="M668" s="183">
        <f>G668*(1+L668/100)</f>
        <v>0</v>
      </c>
      <c r="N668" s="181">
        <v>3.4000000000000002E-4</v>
      </c>
      <c r="O668" s="181">
        <f>ROUND(E668*N668,2)</f>
        <v>0</v>
      </c>
      <c r="P668" s="181">
        <v>0</v>
      </c>
      <c r="Q668" s="181">
        <f>ROUND(E668*P668,2)</f>
        <v>0</v>
      </c>
      <c r="R668" s="183"/>
      <c r="S668" s="183" t="s">
        <v>123</v>
      </c>
      <c r="T668" s="184" t="s">
        <v>123</v>
      </c>
      <c r="U668" s="157">
        <v>0.20599999999999999</v>
      </c>
      <c r="V668" s="157">
        <f>ROUND(E668*U668,2)</f>
        <v>0.21</v>
      </c>
      <c r="W668" s="157"/>
      <c r="X668" s="157" t="s">
        <v>124</v>
      </c>
      <c r="Y668" s="157" t="s">
        <v>125</v>
      </c>
      <c r="Z668" s="147"/>
      <c r="AA668" s="147"/>
      <c r="AB668" s="147"/>
      <c r="AC668" s="147"/>
      <c r="AD668" s="147"/>
      <c r="AE668" s="147"/>
      <c r="AF668" s="147"/>
      <c r="AG668" s="147" t="s">
        <v>126</v>
      </c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1" x14ac:dyDescent="0.2">
      <c r="A669" s="170">
        <v>101</v>
      </c>
      <c r="B669" s="171" t="s">
        <v>535</v>
      </c>
      <c r="C669" s="186" t="s">
        <v>536</v>
      </c>
      <c r="D669" s="172" t="s">
        <v>283</v>
      </c>
      <c r="E669" s="173">
        <v>3</v>
      </c>
      <c r="F669" s="174"/>
      <c r="G669" s="175">
        <f>ROUND(E669*F669,2)</f>
        <v>0</v>
      </c>
      <c r="H669" s="174"/>
      <c r="I669" s="175">
        <f>ROUND(E669*H669,2)</f>
        <v>0</v>
      </c>
      <c r="J669" s="174"/>
      <c r="K669" s="175">
        <f>ROUND(E669*J669,2)</f>
        <v>0</v>
      </c>
      <c r="L669" s="175">
        <v>15</v>
      </c>
      <c r="M669" s="175">
        <f>G669*(1+L669/100)</f>
        <v>0</v>
      </c>
      <c r="N669" s="173">
        <v>0</v>
      </c>
      <c r="O669" s="173">
        <f>ROUND(E669*N669,2)</f>
        <v>0</v>
      </c>
      <c r="P669" s="173">
        <v>0</v>
      </c>
      <c r="Q669" s="173">
        <f>ROUND(E669*P669,2)</f>
        <v>0</v>
      </c>
      <c r="R669" s="175"/>
      <c r="S669" s="175" t="s">
        <v>284</v>
      </c>
      <c r="T669" s="176" t="s">
        <v>203</v>
      </c>
      <c r="U669" s="157">
        <v>0</v>
      </c>
      <c r="V669" s="157">
        <f>ROUND(E669*U669,2)</f>
        <v>0</v>
      </c>
      <c r="W669" s="157"/>
      <c r="X669" s="157" t="s">
        <v>124</v>
      </c>
      <c r="Y669" s="157" t="s">
        <v>125</v>
      </c>
      <c r="Z669" s="147"/>
      <c r="AA669" s="147"/>
      <c r="AB669" s="147"/>
      <c r="AC669" s="147"/>
      <c r="AD669" s="147"/>
      <c r="AE669" s="147"/>
      <c r="AF669" s="147"/>
      <c r="AG669" s="147" t="s">
        <v>126</v>
      </c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outlineLevel="2" x14ac:dyDescent="0.2">
      <c r="A670" s="154"/>
      <c r="B670" s="155"/>
      <c r="C670" s="187" t="s">
        <v>516</v>
      </c>
      <c r="D670" s="158"/>
      <c r="E670" s="159">
        <v>1</v>
      </c>
      <c r="F670" s="157"/>
      <c r="G670" s="157"/>
      <c r="H670" s="157"/>
      <c r="I670" s="157"/>
      <c r="J670" s="157"/>
      <c r="K670" s="157"/>
      <c r="L670" s="157"/>
      <c r="M670" s="157"/>
      <c r="N670" s="156"/>
      <c r="O670" s="156"/>
      <c r="P670" s="156"/>
      <c r="Q670" s="156"/>
      <c r="R670" s="157"/>
      <c r="S670" s="157"/>
      <c r="T670" s="157"/>
      <c r="U670" s="157"/>
      <c r="V670" s="157"/>
      <c r="W670" s="157"/>
      <c r="X670" s="157"/>
      <c r="Y670" s="157"/>
      <c r="Z670" s="147"/>
      <c r="AA670" s="147"/>
      <c r="AB670" s="147"/>
      <c r="AC670" s="147"/>
      <c r="AD670" s="147"/>
      <c r="AE670" s="147"/>
      <c r="AF670" s="147"/>
      <c r="AG670" s="147" t="s">
        <v>128</v>
      </c>
      <c r="AH670" s="147">
        <v>0</v>
      </c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outlineLevel="3" x14ac:dyDescent="0.2">
      <c r="A671" s="154"/>
      <c r="B671" s="155"/>
      <c r="C671" s="187" t="s">
        <v>537</v>
      </c>
      <c r="D671" s="158"/>
      <c r="E671" s="159">
        <v>1</v>
      </c>
      <c r="F671" s="157"/>
      <c r="G671" s="157"/>
      <c r="H671" s="157"/>
      <c r="I671" s="157"/>
      <c r="J671" s="157"/>
      <c r="K671" s="157"/>
      <c r="L671" s="157"/>
      <c r="M671" s="157"/>
      <c r="N671" s="156"/>
      <c r="O671" s="156"/>
      <c r="P671" s="156"/>
      <c r="Q671" s="156"/>
      <c r="R671" s="157"/>
      <c r="S671" s="157"/>
      <c r="T671" s="157"/>
      <c r="U671" s="157"/>
      <c r="V671" s="157"/>
      <c r="W671" s="157"/>
      <c r="X671" s="157"/>
      <c r="Y671" s="157"/>
      <c r="Z671" s="147"/>
      <c r="AA671" s="147"/>
      <c r="AB671" s="147"/>
      <c r="AC671" s="147"/>
      <c r="AD671" s="147"/>
      <c r="AE671" s="147"/>
      <c r="AF671" s="147"/>
      <c r="AG671" s="147" t="s">
        <v>128</v>
      </c>
      <c r="AH671" s="147">
        <v>0</v>
      </c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outlineLevel="3" x14ac:dyDescent="0.2">
      <c r="A672" s="154"/>
      <c r="B672" s="155"/>
      <c r="C672" s="187" t="s">
        <v>538</v>
      </c>
      <c r="D672" s="158"/>
      <c r="E672" s="159">
        <v>1</v>
      </c>
      <c r="F672" s="157"/>
      <c r="G672" s="157"/>
      <c r="H672" s="157"/>
      <c r="I672" s="157"/>
      <c r="J672" s="157"/>
      <c r="K672" s="157"/>
      <c r="L672" s="157"/>
      <c r="M672" s="157"/>
      <c r="N672" s="156"/>
      <c r="O672" s="156"/>
      <c r="P672" s="156"/>
      <c r="Q672" s="156"/>
      <c r="R672" s="157"/>
      <c r="S672" s="157"/>
      <c r="T672" s="157"/>
      <c r="U672" s="157"/>
      <c r="V672" s="157"/>
      <c r="W672" s="157"/>
      <c r="X672" s="157"/>
      <c r="Y672" s="157"/>
      <c r="Z672" s="147"/>
      <c r="AA672" s="147"/>
      <c r="AB672" s="147"/>
      <c r="AC672" s="147"/>
      <c r="AD672" s="147"/>
      <c r="AE672" s="147"/>
      <c r="AF672" s="147"/>
      <c r="AG672" s="147" t="s">
        <v>128</v>
      </c>
      <c r="AH672" s="147">
        <v>0</v>
      </c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1" x14ac:dyDescent="0.2">
      <c r="A673" s="178">
        <v>102</v>
      </c>
      <c r="B673" s="179" t="s">
        <v>539</v>
      </c>
      <c r="C673" s="189" t="s">
        <v>540</v>
      </c>
      <c r="D673" s="180" t="s">
        <v>347</v>
      </c>
      <c r="E673" s="181">
        <v>1.771E-2</v>
      </c>
      <c r="F673" s="182"/>
      <c r="G673" s="183">
        <f>ROUND(E673*F673,2)</f>
        <v>0</v>
      </c>
      <c r="H673" s="182"/>
      <c r="I673" s="183">
        <f>ROUND(E673*H673,2)</f>
        <v>0</v>
      </c>
      <c r="J673" s="182"/>
      <c r="K673" s="183">
        <f>ROUND(E673*J673,2)</f>
        <v>0</v>
      </c>
      <c r="L673" s="183">
        <v>15</v>
      </c>
      <c r="M673" s="183">
        <f>G673*(1+L673/100)</f>
        <v>0</v>
      </c>
      <c r="N673" s="181">
        <v>0</v>
      </c>
      <c r="O673" s="181">
        <f>ROUND(E673*N673,2)</f>
        <v>0</v>
      </c>
      <c r="P673" s="181">
        <v>0</v>
      </c>
      <c r="Q673" s="181">
        <f>ROUND(E673*P673,2)</f>
        <v>0</v>
      </c>
      <c r="R673" s="183"/>
      <c r="S673" s="183" t="s">
        <v>123</v>
      </c>
      <c r="T673" s="184" t="s">
        <v>123</v>
      </c>
      <c r="U673" s="157">
        <v>2.3639999999999999</v>
      </c>
      <c r="V673" s="157">
        <f>ROUND(E673*U673,2)</f>
        <v>0.04</v>
      </c>
      <c r="W673" s="157"/>
      <c r="X673" s="157" t="s">
        <v>348</v>
      </c>
      <c r="Y673" s="157" t="s">
        <v>125</v>
      </c>
      <c r="Z673" s="147"/>
      <c r="AA673" s="147"/>
      <c r="AB673" s="147"/>
      <c r="AC673" s="147"/>
      <c r="AD673" s="147"/>
      <c r="AE673" s="147"/>
      <c r="AF673" s="147"/>
      <c r="AG673" s="147" t="s">
        <v>349</v>
      </c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x14ac:dyDescent="0.2">
      <c r="A674" s="163" t="s">
        <v>118</v>
      </c>
      <c r="B674" s="164" t="s">
        <v>77</v>
      </c>
      <c r="C674" s="185" t="s">
        <v>78</v>
      </c>
      <c r="D674" s="165"/>
      <c r="E674" s="166"/>
      <c r="F674" s="167"/>
      <c r="G674" s="167">
        <f>SUMIF(AG675:AG691,"&lt;&gt;NOR",G675:G691)</f>
        <v>0</v>
      </c>
      <c r="H674" s="167"/>
      <c r="I674" s="167">
        <f>SUM(I675:I691)</f>
        <v>0</v>
      </c>
      <c r="J674" s="167"/>
      <c r="K674" s="167">
        <f>SUM(K675:K691)</f>
        <v>0</v>
      </c>
      <c r="L674" s="167"/>
      <c r="M674" s="167">
        <f>SUM(M675:M691)</f>
        <v>0</v>
      </c>
      <c r="N674" s="166"/>
      <c r="O674" s="166">
        <f>SUM(O675:O691)</f>
        <v>0.06</v>
      </c>
      <c r="P674" s="166"/>
      <c r="Q674" s="166">
        <f>SUM(Q675:Q691)</f>
        <v>0</v>
      </c>
      <c r="R674" s="167"/>
      <c r="S674" s="167"/>
      <c r="T674" s="168"/>
      <c r="U674" s="162"/>
      <c r="V674" s="162">
        <f>SUM(V675:V691)</f>
        <v>61.290000000000006</v>
      </c>
      <c r="W674" s="162"/>
      <c r="X674" s="162"/>
      <c r="Y674" s="162"/>
      <c r="AG674" t="s">
        <v>119</v>
      </c>
    </row>
    <row r="675" spans="1:60" outlineLevel="1" x14ac:dyDescent="0.2">
      <c r="A675" s="170">
        <v>103</v>
      </c>
      <c r="B675" s="171" t="s">
        <v>541</v>
      </c>
      <c r="C675" s="186" t="s">
        <v>542</v>
      </c>
      <c r="D675" s="172" t="s">
        <v>292</v>
      </c>
      <c r="E675" s="173">
        <v>33</v>
      </c>
      <c r="F675" s="174"/>
      <c r="G675" s="175">
        <f>ROUND(E675*F675,2)</f>
        <v>0</v>
      </c>
      <c r="H675" s="174"/>
      <c r="I675" s="175">
        <f>ROUND(E675*H675,2)</f>
        <v>0</v>
      </c>
      <c r="J675" s="174"/>
      <c r="K675" s="175">
        <f>ROUND(E675*J675,2)</f>
        <v>0</v>
      </c>
      <c r="L675" s="175">
        <v>15</v>
      </c>
      <c r="M675" s="175">
        <f>G675*(1+L675/100)</f>
        <v>0</v>
      </c>
      <c r="N675" s="173">
        <v>0</v>
      </c>
      <c r="O675" s="173">
        <f>ROUND(E675*N675,2)</f>
        <v>0</v>
      </c>
      <c r="P675" s="173">
        <v>0</v>
      </c>
      <c r="Q675" s="173">
        <f>ROUND(E675*P675,2)</f>
        <v>0</v>
      </c>
      <c r="R675" s="175"/>
      <c r="S675" s="175" t="s">
        <v>123</v>
      </c>
      <c r="T675" s="176" t="s">
        <v>123</v>
      </c>
      <c r="U675" s="157">
        <v>0.46500000000000002</v>
      </c>
      <c r="V675" s="157">
        <f>ROUND(E675*U675,2)</f>
        <v>15.35</v>
      </c>
      <c r="W675" s="157"/>
      <c r="X675" s="157" t="s">
        <v>124</v>
      </c>
      <c r="Y675" s="157" t="s">
        <v>125</v>
      </c>
      <c r="Z675" s="147"/>
      <c r="AA675" s="147"/>
      <c r="AB675" s="147"/>
      <c r="AC675" s="147"/>
      <c r="AD675" s="147"/>
      <c r="AE675" s="147"/>
      <c r="AF675" s="147"/>
      <c r="AG675" s="147" t="s">
        <v>126</v>
      </c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2" x14ac:dyDescent="0.2">
      <c r="A676" s="154"/>
      <c r="B676" s="155"/>
      <c r="C676" s="187" t="s">
        <v>360</v>
      </c>
      <c r="D676" s="158"/>
      <c r="E676" s="159">
        <v>2</v>
      </c>
      <c r="F676" s="157"/>
      <c r="G676" s="157"/>
      <c r="H676" s="157"/>
      <c r="I676" s="157"/>
      <c r="J676" s="157"/>
      <c r="K676" s="157"/>
      <c r="L676" s="157"/>
      <c r="M676" s="157"/>
      <c r="N676" s="156"/>
      <c r="O676" s="156"/>
      <c r="P676" s="156"/>
      <c r="Q676" s="156"/>
      <c r="R676" s="157"/>
      <c r="S676" s="157"/>
      <c r="T676" s="157"/>
      <c r="U676" s="157"/>
      <c r="V676" s="157"/>
      <c r="W676" s="157"/>
      <c r="X676" s="157"/>
      <c r="Y676" s="157"/>
      <c r="Z676" s="147"/>
      <c r="AA676" s="147"/>
      <c r="AB676" s="147"/>
      <c r="AC676" s="147"/>
      <c r="AD676" s="147"/>
      <c r="AE676" s="147"/>
      <c r="AF676" s="147"/>
      <c r="AG676" s="147" t="s">
        <v>128</v>
      </c>
      <c r="AH676" s="147">
        <v>0</v>
      </c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3" x14ac:dyDescent="0.2">
      <c r="A677" s="154"/>
      <c r="B677" s="155"/>
      <c r="C677" s="187" t="s">
        <v>361</v>
      </c>
      <c r="D677" s="158"/>
      <c r="E677" s="159">
        <v>13</v>
      </c>
      <c r="F677" s="157"/>
      <c r="G677" s="157"/>
      <c r="H677" s="157"/>
      <c r="I677" s="157"/>
      <c r="J677" s="157"/>
      <c r="K677" s="157"/>
      <c r="L677" s="157"/>
      <c r="M677" s="157"/>
      <c r="N677" s="156"/>
      <c r="O677" s="156"/>
      <c r="P677" s="156"/>
      <c r="Q677" s="156"/>
      <c r="R677" s="157"/>
      <c r="S677" s="157"/>
      <c r="T677" s="157"/>
      <c r="U677" s="157"/>
      <c r="V677" s="157"/>
      <c r="W677" s="157"/>
      <c r="X677" s="157"/>
      <c r="Y677" s="157"/>
      <c r="Z677" s="147"/>
      <c r="AA677" s="147"/>
      <c r="AB677" s="147"/>
      <c r="AC677" s="147"/>
      <c r="AD677" s="147"/>
      <c r="AE677" s="147"/>
      <c r="AF677" s="147"/>
      <c r="AG677" s="147" t="s">
        <v>128</v>
      </c>
      <c r="AH677" s="147">
        <v>0</v>
      </c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3" x14ac:dyDescent="0.2">
      <c r="A678" s="154"/>
      <c r="B678" s="155"/>
      <c r="C678" s="187" t="s">
        <v>362</v>
      </c>
      <c r="D678" s="158"/>
      <c r="E678" s="159">
        <v>9</v>
      </c>
      <c r="F678" s="157"/>
      <c r="G678" s="157"/>
      <c r="H678" s="157"/>
      <c r="I678" s="157"/>
      <c r="J678" s="157"/>
      <c r="K678" s="157"/>
      <c r="L678" s="157"/>
      <c r="M678" s="157"/>
      <c r="N678" s="156"/>
      <c r="O678" s="156"/>
      <c r="P678" s="156"/>
      <c r="Q678" s="156"/>
      <c r="R678" s="157"/>
      <c r="S678" s="157"/>
      <c r="T678" s="157"/>
      <c r="U678" s="157"/>
      <c r="V678" s="157"/>
      <c r="W678" s="157"/>
      <c r="X678" s="157"/>
      <c r="Y678" s="157"/>
      <c r="Z678" s="147"/>
      <c r="AA678" s="147"/>
      <c r="AB678" s="147"/>
      <c r="AC678" s="147"/>
      <c r="AD678" s="147"/>
      <c r="AE678" s="147"/>
      <c r="AF678" s="147"/>
      <c r="AG678" s="147" t="s">
        <v>128</v>
      </c>
      <c r="AH678" s="147">
        <v>0</v>
      </c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3" x14ac:dyDescent="0.2">
      <c r="A679" s="154"/>
      <c r="B679" s="155"/>
      <c r="C679" s="187" t="s">
        <v>363</v>
      </c>
      <c r="D679" s="158"/>
      <c r="E679" s="159">
        <v>9</v>
      </c>
      <c r="F679" s="157"/>
      <c r="G679" s="157"/>
      <c r="H679" s="157"/>
      <c r="I679" s="157"/>
      <c r="J679" s="157"/>
      <c r="K679" s="157"/>
      <c r="L679" s="157"/>
      <c r="M679" s="157"/>
      <c r="N679" s="156"/>
      <c r="O679" s="156"/>
      <c r="P679" s="156"/>
      <c r="Q679" s="156"/>
      <c r="R679" s="157"/>
      <c r="S679" s="157"/>
      <c r="T679" s="157"/>
      <c r="U679" s="157"/>
      <c r="V679" s="157"/>
      <c r="W679" s="157"/>
      <c r="X679" s="157"/>
      <c r="Y679" s="157"/>
      <c r="Z679" s="147"/>
      <c r="AA679" s="147"/>
      <c r="AB679" s="147"/>
      <c r="AC679" s="147"/>
      <c r="AD679" s="147"/>
      <c r="AE679" s="147"/>
      <c r="AF679" s="147"/>
      <c r="AG679" s="147" t="s">
        <v>128</v>
      </c>
      <c r="AH679" s="147">
        <v>0</v>
      </c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outlineLevel="1" x14ac:dyDescent="0.2">
      <c r="A680" s="170">
        <v>104</v>
      </c>
      <c r="B680" s="171" t="s">
        <v>543</v>
      </c>
      <c r="C680" s="186" t="s">
        <v>544</v>
      </c>
      <c r="D680" s="172" t="s">
        <v>292</v>
      </c>
      <c r="E680" s="173">
        <v>33</v>
      </c>
      <c r="F680" s="174"/>
      <c r="G680" s="175">
        <f>ROUND(E680*F680,2)</f>
        <v>0</v>
      </c>
      <c r="H680" s="174"/>
      <c r="I680" s="175">
        <f>ROUND(E680*H680,2)</f>
        <v>0</v>
      </c>
      <c r="J680" s="174"/>
      <c r="K680" s="175">
        <f>ROUND(E680*J680,2)</f>
        <v>0</v>
      </c>
      <c r="L680" s="175">
        <v>15</v>
      </c>
      <c r="M680" s="175">
        <f>G680*(1+L680/100)</f>
        <v>0</v>
      </c>
      <c r="N680" s="173">
        <v>1.8600000000000001E-3</v>
      </c>
      <c r="O680" s="173">
        <f>ROUND(E680*N680,2)</f>
        <v>0.06</v>
      </c>
      <c r="P680" s="173">
        <v>0</v>
      </c>
      <c r="Q680" s="173">
        <f>ROUND(E680*P680,2)</f>
        <v>0</v>
      </c>
      <c r="R680" s="175"/>
      <c r="S680" s="175" t="s">
        <v>123</v>
      </c>
      <c r="T680" s="176" t="s">
        <v>123</v>
      </c>
      <c r="U680" s="157">
        <v>1.3340000000000001</v>
      </c>
      <c r="V680" s="157">
        <f>ROUND(E680*U680,2)</f>
        <v>44.02</v>
      </c>
      <c r="W680" s="157"/>
      <c r="X680" s="157" t="s">
        <v>124</v>
      </c>
      <c r="Y680" s="157" t="s">
        <v>125</v>
      </c>
      <c r="Z680" s="147"/>
      <c r="AA680" s="147"/>
      <c r="AB680" s="147"/>
      <c r="AC680" s="147"/>
      <c r="AD680" s="147"/>
      <c r="AE680" s="147"/>
      <c r="AF680" s="147"/>
      <c r="AG680" s="147" t="s">
        <v>126</v>
      </c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2" x14ac:dyDescent="0.2">
      <c r="A681" s="154"/>
      <c r="B681" s="155"/>
      <c r="C681" s="187" t="s">
        <v>359</v>
      </c>
      <c r="D681" s="158"/>
      <c r="E681" s="159"/>
      <c r="F681" s="157"/>
      <c r="G681" s="157"/>
      <c r="H681" s="157"/>
      <c r="I681" s="157"/>
      <c r="J681" s="157"/>
      <c r="K681" s="157"/>
      <c r="L681" s="157"/>
      <c r="M681" s="157"/>
      <c r="N681" s="156"/>
      <c r="O681" s="156"/>
      <c r="P681" s="156"/>
      <c r="Q681" s="156"/>
      <c r="R681" s="157"/>
      <c r="S681" s="157"/>
      <c r="T681" s="157"/>
      <c r="U681" s="157"/>
      <c r="V681" s="157"/>
      <c r="W681" s="157"/>
      <c r="X681" s="157"/>
      <c r="Y681" s="157"/>
      <c r="Z681" s="147"/>
      <c r="AA681" s="147"/>
      <c r="AB681" s="147"/>
      <c r="AC681" s="147"/>
      <c r="AD681" s="147"/>
      <c r="AE681" s="147"/>
      <c r="AF681" s="147"/>
      <c r="AG681" s="147" t="s">
        <v>128</v>
      </c>
      <c r="AH681" s="147">
        <v>0</v>
      </c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3" x14ac:dyDescent="0.2">
      <c r="A682" s="154"/>
      <c r="B682" s="155"/>
      <c r="C682" s="187" t="s">
        <v>360</v>
      </c>
      <c r="D682" s="158"/>
      <c r="E682" s="159">
        <v>2</v>
      </c>
      <c r="F682" s="157"/>
      <c r="G682" s="157"/>
      <c r="H682" s="157"/>
      <c r="I682" s="157"/>
      <c r="J682" s="157"/>
      <c r="K682" s="157"/>
      <c r="L682" s="157"/>
      <c r="M682" s="157"/>
      <c r="N682" s="156"/>
      <c r="O682" s="156"/>
      <c r="P682" s="156"/>
      <c r="Q682" s="156"/>
      <c r="R682" s="157"/>
      <c r="S682" s="157"/>
      <c r="T682" s="157"/>
      <c r="U682" s="157"/>
      <c r="V682" s="157"/>
      <c r="W682" s="157"/>
      <c r="X682" s="157"/>
      <c r="Y682" s="157"/>
      <c r="Z682" s="147"/>
      <c r="AA682" s="147"/>
      <c r="AB682" s="147"/>
      <c r="AC682" s="147"/>
      <c r="AD682" s="147"/>
      <c r="AE682" s="147"/>
      <c r="AF682" s="147"/>
      <c r="AG682" s="147" t="s">
        <v>128</v>
      </c>
      <c r="AH682" s="147">
        <v>0</v>
      </c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outlineLevel="3" x14ac:dyDescent="0.2">
      <c r="A683" s="154"/>
      <c r="B683" s="155"/>
      <c r="C683" s="187" t="s">
        <v>361</v>
      </c>
      <c r="D683" s="158"/>
      <c r="E683" s="159">
        <v>13</v>
      </c>
      <c r="F683" s="157"/>
      <c r="G683" s="157"/>
      <c r="H683" s="157"/>
      <c r="I683" s="157"/>
      <c r="J683" s="157"/>
      <c r="K683" s="157"/>
      <c r="L683" s="157"/>
      <c r="M683" s="157"/>
      <c r="N683" s="156"/>
      <c r="O683" s="156"/>
      <c r="P683" s="156"/>
      <c r="Q683" s="156"/>
      <c r="R683" s="157"/>
      <c r="S683" s="157"/>
      <c r="T683" s="157"/>
      <c r="U683" s="157"/>
      <c r="V683" s="157"/>
      <c r="W683" s="157"/>
      <c r="X683" s="157"/>
      <c r="Y683" s="157"/>
      <c r="Z683" s="147"/>
      <c r="AA683" s="147"/>
      <c r="AB683" s="147"/>
      <c r="AC683" s="147"/>
      <c r="AD683" s="147"/>
      <c r="AE683" s="147"/>
      <c r="AF683" s="147"/>
      <c r="AG683" s="147" t="s">
        <v>128</v>
      </c>
      <c r="AH683" s="147">
        <v>0</v>
      </c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3" x14ac:dyDescent="0.2">
      <c r="A684" s="154"/>
      <c r="B684" s="155"/>
      <c r="C684" s="187" t="s">
        <v>362</v>
      </c>
      <c r="D684" s="158"/>
      <c r="E684" s="159">
        <v>9</v>
      </c>
      <c r="F684" s="157"/>
      <c r="G684" s="157"/>
      <c r="H684" s="157"/>
      <c r="I684" s="157"/>
      <c r="J684" s="157"/>
      <c r="K684" s="157"/>
      <c r="L684" s="157"/>
      <c r="M684" s="157"/>
      <c r="N684" s="156"/>
      <c r="O684" s="156"/>
      <c r="P684" s="156"/>
      <c r="Q684" s="156"/>
      <c r="R684" s="157"/>
      <c r="S684" s="157"/>
      <c r="T684" s="157"/>
      <c r="U684" s="157"/>
      <c r="V684" s="157"/>
      <c r="W684" s="157"/>
      <c r="X684" s="157"/>
      <c r="Y684" s="157"/>
      <c r="Z684" s="147"/>
      <c r="AA684" s="147"/>
      <c r="AB684" s="147"/>
      <c r="AC684" s="147"/>
      <c r="AD684" s="147"/>
      <c r="AE684" s="147"/>
      <c r="AF684" s="147"/>
      <c r="AG684" s="147" t="s">
        <v>128</v>
      </c>
      <c r="AH684" s="147">
        <v>0</v>
      </c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outlineLevel="3" x14ac:dyDescent="0.2">
      <c r="A685" s="154"/>
      <c r="B685" s="155"/>
      <c r="C685" s="187" t="s">
        <v>363</v>
      </c>
      <c r="D685" s="158"/>
      <c r="E685" s="159">
        <v>9</v>
      </c>
      <c r="F685" s="157"/>
      <c r="G685" s="157"/>
      <c r="H685" s="157"/>
      <c r="I685" s="157"/>
      <c r="J685" s="157"/>
      <c r="K685" s="157"/>
      <c r="L685" s="157"/>
      <c r="M685" s="157"/>
      <c r="N685" s="156"/>
      <c r="O685" s="156"/>
      <c r="P685" s="156"/>
      <c r="Q685" s="156"/>
      <c r="R685" s="157"/>
      <c r="S685" s="157"/>
      <c r="T685" s="157"/>
      <c r="U685" s="157"/>
      <c r="V685" s="157"/>
      <c r="W685" s="157"/>
      <c r="X685" s="157"/>
      <c r="Y685" s="157"/>
      <c r="Z685" s="147"/>
      <c r="AA685" s="147"/>
      <c r="AB685" s="147"/>
      <c r="AC685" s="147"/>
      <c r="AD685" s="147"/>
      <c r="AE685" s="147"/>
      <c r="AF685" s="147"/>
      <c r="AG685" s="147" t="s">
        <v>128</v>
      </c>
      <c r="AH685" s="147">
        <v>0</v>
      </c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1" x14ac:dyDescent="0.2">
      <c r="A686" s="170">
        <v>105</v>
      </c>
      <c r="B686" s="171" t="s">
        <v>545</v>
      </c>
      <c r="C686" s="186" t="s">
        <v>546</v>
      </c>
      <c r="D686" s="172" t="s">
        <v>292</v>
      </c>
      <c r="E686" s="173">
        <v>1</v>
      </c>
      <c r="F686" s="174"/>
      <c r="G686" s="175">
        <f>ROUND(E686*F686,2)</f>
        <v>0</v>
      </c>
      <c r="H686" s="174"/>
      <c r="I686" s="175">
        <f>ROUND(E686*H686,2)</f>
        <v>0</v>
      </c>
      <c r="J686" s="174"/>
      <c r="K686" s="175">
        <f>ROUND(E686*J686,2)</f>
        <v>0</v>
      </c>
      <c r="L686" s="175">
        <v>15</v>
      </c>
      <c r="M686" s="175">
        <f>G686*(1+L686/100)</f>
        <v>0</v>
      </c>
      <c r="N686" s="173">
        <v>0</v>
      </c>
      <c r="O686" s="173">
        <f>ROUND(E686*N686,2)</f>
        <v>0</v>
      </c>
      <c r="P686" s="173">
        <v>0</v>
      </c>
      <c r="Q686" s="173">
        <f>ROUND(E686*P686,2)</f>
        <v>0</v>
      </c>
      <c r="R686" s="175"/>
      <c r="S686" s="175" t="s">
        <v>123</v>
      </c>
      <c r="T686" s="176" t="s">
        <v>123</v>
      </c>
      <c r="U686" s="157">
        <v>0.56899999999999995</v>
      </c>
      <c r="V686" s="157">
        <f>ROUND(E686*U686,2)</f>
        <v>0.56999999999999995</v>
      </c>
      <c r="W686" s="157"/>
      <c r="X686" s="157" t="s">
        <v>124</v>
      </c>
      <c r="Y686" s="157" t="s">
        <v>125</v>
      </c>
      <c r="Z686" s="147"/>
      <c r="AA686" s="147"/>
      <c r="AB686" s="147"/>
      <c r="AC686" s="147"/>
      <c r="AD686" s="147"/>
      <c r="AE686" s="147"/>
      <c r="AF686" s="147"/>
      <c r="AG686" s="147" t="s">
        <v>126</v>
      </c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outlineLevel="2" x14ac:dyDescent="0.2">
      <c r="A687" s="154"/>
      <c r="B687" s="155"/>
      <c r="C687" s="187" t="s">
        <v>365</v>
      </c>
      <c r="D687" s="158"/>
      <c r="E687" s="159">
        <v>1</v>
      </c>
      <c r="F687" s="157"/>
      <c r="G687" s="157"/>
      <c r="H687" s="157"/>
      <c r="I687" s="157"/>
      <c r="J687" s="157"/>
      <c r="K687" s="157"/>
      <c r="L687" s="157"/>
      <c r="M687" s="157"/>
      <c r="N687" s="156"/>
      <c r="O687" s="156"/>
      <c r="P687" s="156"/>
      <c r="Q687" s="156"/>
      <c r="R687" s="157"/>
      <c r="S687" s="157"/>
      <c r="T687" s="157"/>
      <c r="U687" s="157"/>
      <c r="V687" s="157"/>
      <c r="W687" s="157"/>
      <c r="X687" s="157"/>
      <c r="Y687" s="157"/>
      <c r="Z687" s="147"/>
      <c r="AA687" s="147"/>
      <c r="AB687" s="147"/>
      <c r="AC687" s="147"/>
      <c r="AD687" s="147"/>
      <c r="AE687" s="147"/>
      <c r="AF687" s="147"/>
      <c r="AG687" s="147" t="s">
        <v>128</v>
      </c>
      <c r="AH687" s="147">
        <v>0</v>
      </c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1" x14ac:dyDescent="0.2">
      <c r="A688" s="170">
        <v>106</v>
      </c>
      <c r="B688" s="171" t="s">
        <v>547</v>
      </c>
      <c r="C688" s="186" t="s">
        <v>548</v>
      </c>
      <c r="D688" s="172" t="s">
        <v>122</v>
      </c>
      <c r="E688" s="173">
        <v>1</v>
      </c>
      <c r="F688" s="174"/>
      <c r="G688" s="175">
        <f>ROUND(E688*F688,2)</f>
        <v>0</v>
      </c>
      <c r="H688" s="174"/>
      <c r="I688" s="175">
        <f>ROUND(E688*H688,2)</f>
        <v>0</v>
      </c>
      <c r="J688" s="174"/>
      <c r="K688" s="175">
        <f>ROUND(E688*J688,2)</f>
        <v>0</v>
      </c>
      <c r="L688" s="175">
        <v>15</v>
      </c>
      <c r="M688" s="175">
        <f>G688*(1+L688/100)</f>
        <v>0</v>
      </c>
      <c r="N688" s="173">
        <v>3.0899999999999999E-3</v>
      </c>
      <c r="O688" s="173">
        <f>ROUND(E688*N688,2)</f>
        <v>0</v>
      </c>
      <c r="P688" s="173">
        <v>0</v>
      </c>
      <c r="Q688" s="173">
        <f>ROUND(E688*P688,2)</f>
        <v>0</v>
      </c>
      <c r="R688" s="175"/>
      <c r="S688" s="175" t="s">
        <v>123</v>
      </c>
      <c r="T688" s="176" t="s">
        <v>123</v>
      </c>
      <c r="U688" s="157">
        <v>1.25</v>
      </c>
      <c r="V688" s="157">
        <f>ROUND(E688*U688,2)</f>
        <v>1.25</v>
      </c>
      <c r="W688" s="157"/>
      <c r="X688" s="157" t="s">
        <v>124</v>
      </c>
      <c r="Y688" s="157" t="s">
        <v>125</v>
      </c>
      <c r="Z688" s="147"/>
      <c r="AA688" s="147"/>
      <c r="AB688" s="147"/>
      <c r="AC688" s="147"/>
      <c r="AD688" s="147"/>
      <c r="AE688" s="147"/>
      <c r="AF688" s="147"/>
      <c r="AG688" s="147" t="s">
        <v>126</v>
      </c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2" x14ac:dyDescent="0.2">
      <c r="A689" s="154"/>
      <c r="B689" s="155"/>
      <c r="C689" s="187" t="s">
        <v>364</v>
      </c>
      <c r="D689" s="158"/>
      <c r="E689" s="159"/>
      <c r="F689" s="157"/>
      <c r="G689" s="157"/>
      <c r="H689" s="157"/>
      <c r="I689" s="157"/>
      <c r="J689" s="157"/>
      <c r="K689" s="157"/>
      <c r="L689" s="157"/>
      <c r="M689" s="157"/>
      <c r="N689" s="156"/>
      <c r="O689" s="156"/>
      <c r="P689" s="156"/>
      <c r="Q689" s="156"/>
      <c r="R689" s="157"/>
      <c r="S689" s="157"/>
      <c r="T689" s="157"/>
      <c r="U689" s="157"/>
      <c r="V689" s="157"/>
      <c r="W689" s="157"/>
      <c r="X689" s="157"/>
      <c r="Y689" s="157"/>
      <c r="Z689" s="147"/>
      <c r="AA689" s="147"/>
      <c r="AB689" s="147"/>
      <c r="AC689" s="147"/>
      <c r="AD689" s="147"/>
      <c r="AE689" s="147"/>
      <c r="AF689" s="147"/>
      <c r="AG689" s="147" t="s">
        <v>128</v>
      </c>
      <c r="AH689" s="147">
        <v>0</v>
      </c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3" x14ac:dyDescent="0.2">
      <c r="A690" s="154"/>
      <c r="B690" s="155"/>
      <c r="C690" s="187" t="s">
        <v>365</v>
      </c>
      <c r="D690" s="158"/>
      <c r="E690" s="159">
        <v>1</v>
      </c>
      <c r="F690" s="157"/>
      <c r="G690" s="157"/>
      <c r="H690" s="157"/>
      <c r="I690" s="157"/>
      <c r="J690" s="157"/>
      <c r="K690" s="157"/>
      <c r="L690" s="157"/>
      <c r="M690" s="157"/>
      <c r="N690" s="156"/>
      <c r="O690" s="156"/>
      <c r="P690" s="156"/>
      <c r="Q690" s="156"/>
      <c r="R690" s="157"/>
      <c r="S690" s="157"/>
      <c r="T690" s="157"/>
      <c r="U690" s="157"/>
      <c r="V690" s="157"/>
      <c r="W690" s="157"/>
      <c r="X690" s="157"/>
      <c r="Y690" s="157"/>
      <c r="Z690" s="147"/>
      <c r="AA690" s="147"/>
      <c r="AB690" s="147"/>
      <c r="AC690" s="147"/>
      <c r="AD690" s="147"/>
      <c r="AE690" s="147"/>
      <c r="AF690" s="147"/>
      <c r="AG690" s="147" t="s">
        <v>128</v>
      </c>
      <c r="AH690" s="147">
        <v>0</v>
      </c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ht="22.5" outlineLevel="1" x14ac:dyDescent="0.2">
      <c r="A691" s="178">
        <v>107</v>
      </c>
      <c r="B691" s="179" t="s">
        <v>549</v>
      </c>
      <c r="C691" s="189" t="s">
        <v>550</v>
      </c>
      <c r="D691" s="180" t="s">
        <v>347</v>
      </c>
      <c r="E691" s="181">
        <v>6.447E-2</v>
      </c>
      <c r="F691" s="182"/>
      <c r="G691" s="183">
        <f>ROUND(E691*F691,2)</f>
        <v>0</v>
      </c>
      <c r="H691" s="182"/>
      <c r="I691" s="183">
        <f>ROUND(E691*H691,2)</f>
        <v>0</v>
      </c>
      <c r="J691" s="182"/>
      <c r="K691" s="183">
        <f>ROUND(E691*J691,2)</f>
        <v>0</v>
      </c>
      <c r="L691" s="183">
        <v>15</v>
      </c>
      <c r="M691" s="183">
        <f>G691*(1+L691/100)</f>
        <v>0</v>
      </c>
      <c r="N691" s="181">
        <v>0</v>
      </c>
      <c r="O691" s="181">
        <f>ROUND(E691*N691,2)</f>
        <v>0</v>
      </c>
      <c r="P691" s="181">
        <v>0</v>
      </c>
      <c r="Q691" s="181">
        <f>ROUND(E691*P691,2)</f>
        <v>0</v>
      </c>
      <c r="R691" s="183"/>
      <c r="S691" s="183" t="s">
        <v>123</v>
      </c>
      <c r="T691" s="184" t="s">
        <v>123</v>
      </c>
      <c r="U691" s="157">
        <v>1.573</v>
      </c>
      <c r="V691" s="157">
        <f>ROUND(E691*U691,2)</f>
        <v>0.1</v>
      </c>
      <c r="W691" s="157"/>
      <c r="X691" s="157" t="s">
        <v>348</v>
      </c>
      <c r="Y691" s="157" t="s">
        <v>125</v>
      </c>
      <c r="Z691" s="147"/>
      <c r="AA691" s="147"/>
      <c r="AB691" s="147"/>
      <c r="AC691" s="147"/>
      <c r="AD691" s="147"/>
      <c r="AE691" s="147"/>
      <c r="AF691" s="147"/>
      <c r="AG691" s="147" t="s">
        <v>349</v>
      </c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x14ac:dyDescent="0.2">
      <c r="A692" s="163" t="s">
        <v>118</v>
      </c>
      <c r="B692" s="164" t="s">
        <v>79</v>
      </c>
      <c r="C692" s="185" t="s">
        <v>80</v>
      </c>
      <c r="D692" s="165"/>
      <c r="E692" s="166"/>
      <c r="F692" s="167"/>
      <c r="G692" s="167">
        <f>SUMIF(AG693:AG693,"&lt;&gt;NOR",G693:G693)</f>
        <v>0</v>
      </c>
      <c r="H692" s="167"/>
      <c r="I692" s="167">
        <f>SUM(I693:I693)</f>
        <v>0</v>
      </c>
      <c r="J692" s="167"/>
      <c r="K692" s="167">
        <f>SUM(K693:K693)</f>
        <v>0</v>
      </c>
      <c r="L692" s="167"/>
      <c r="M692" s="167">
        <f>SUM(M693:M693)</f>
        <v>0</v>
      </c>
      <c r="N692" s="166"/>
      <c r="O692" s="166">
        <f>SUM(O693:O693)</f>
        <v>0</v>
      </c>
      <c r="P692" s="166"/>
      <c r="Q692" s="166">
        <f>SUM(Q693:Q693)</f>
        <v>0.04</v>
      </c>
      <c r="R692" s="167"/>
      <c r="S692" s="167"/>
      <c r="T692" s="168"/>
      <c r="U692" s="162"/>
      <c r="V692" s="162">
        <f>SUM(V693:V693)</f>
        <v>1.1200000000000001</v>
      </c>
      <c r="W692" s="162"/>
      <c r="X692" s="162"/>
      <c r="Y692" s="162"/>
      <c r="AG692" t="s">
        <v>119</v>
      </c>
    </row>
    <row r="693" spans="1:60" ht="22.5" outlineLevel="1" x14ac:dyDescent="0.2">
      <c r="A693" s="178">
        <v>108</v>
      </c>
      <c r="B693" s="179" t="s">
        <v>551</v>
      </c>
      <c r="C693" s="189" t="s">
        <v>552</v>
      </c>
      <c r="D693" s="180" t="s">
        <v>122</v>
      </c>
      <c r="E693" s="181">
        <v>12</v>
      </c>
      <c r="F693" s="182"/>
      <c r="G693" s="183">
        <f>ROUND(E693*F693,2)</f>
        <v>0</v>
      </c>
      <c r="H693" s="182"/>
      <c r="I693" s="183">
        <f>ROUND(E693*H693,2)</f>
        <v>0</v>
      </c>
      <c r="J693" s="182"/>
      <c r="K693" s="183">
        <f>ROUND(E693*J693,2)</f>
        <v>0</v>
      </c>
      <c r="L693" s="183">
        <v>15</v>
      </c>
      <c r="M693" s="183">
        <f>G693*(1+L693/100)</f>
        <v>0</v>
      </c>
      <c r="N693" s="181">
        <v>0</v>
      </c>
      <c r="O693" s="181">
        <f>ROUND(E693*N693,2)</f>
        <v>0</v>
      </c>
      <c r="P693" s="181">
        <v>3.0300000000000001E-3</v>
      </c>
      <c r="Q693" s="181">
        <f>ROUND(E693*P693,2)</f>
        <v>0.04</v>
      </c>
      <c r="R693" s="183"/>
      <c r="S693" s="183" t="s">
        <v>123</v>
      </c>
      <c r="T693" s="184" t="s">
        <v>123</v>
      </c>
      <c r="U693" s="157">
        <v>9.3149999999999997E-2</v>
      </c>
      <c r="V693" s="157">
        <f>ROUND(E693*U693,2)</f>
        <v>1.1200000000000001</v>
      </c>
      <c r="W693" s="157"/>
      <c r="X693" s="157" t="s">
        <v>124</v>
      </c>
      <c r="Y693" s="157" t="s">
        <v>125</v>
      </c>
      <c r="Z693" s="147"/>
      <c r="AA693" s="147"/>
      <c r="AB693" s="147"/>
      <c r="AC693" s="147"/>
      <c r="AD693" s="147"/>
      <c r="AE693" s="147"/>
      <c r="AF693" s="147"/>
      <c r="AG693" s="147" t="s">
        <v>126</v>
      </c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x14ac:dyDescent="0.2">
      <c r="A694" s="163" t="s">
        <v>118</v>
      </c>
      <c r="B694" s="164" t="s">
        <v>81</v>
      </c>
      <c r="C694" s="185" t="s">
        <v>82</v>
      </c>
      <c r="D694" s="165"/>
      <c r="E694" s="166"/>
      <c r="F694" s="167"/>
      <c r="G694" s="167">
        <f>SUMIF(AG695:AG695,"&lt;&gt;NOR",G695:G695)</f>
        <v>0</v>
      </c>
      <c r="H694" s="167"/>
      <c r="I694" s="167">
        <f>SUM(I695:I695)</f>
        <v>0</v>
      </c>
      <c r="J694" s="167"/>
      <c r="K694" s="167">
        <f>SUM(K695:K695)</f>
        <v>0</v>
      </c>
      <c r="L694" s="167"/>
      <c r="M694" s="167">
        <f>SUM(M695:M695)</f>
        <v>0</v>
      </c>
      <c r="N694" s="166"/>
      <c r="O694" s="166">
        <f>SUM(O695:O695)</f>
        <v>0</v>
      </c>
      <c r="P694" s="166"/>
      <c r="Q694" s="166">
        <f>SUM(Q695:Q695)</f>
        <v>0</v>
      </c>
      <c r="R694" s="167"/>
      <c r="S694" s="167"/>
      <c r="T694" s="168"/>
      <c r="U694" s="162"/>
      <c r="V694" s="162">
        <f>SUM(V695:V695)</f>
        <v>0</v>
      </c>
      <c r="W694" s="162"/>
      <c r="X694" s="162"/>
      <c r="Y694" s="162"/>
      <c r="AG694" t="s">
        <v>119</v>
      </c>
    </row>
    <row r="695" spans="1:60" ht="22.5" outlineLevel="1" x14ac:dyDescent="0.2">
      <c r="A695" s="178">
        <v>109</v>
      </c>
      <c r="B695" s="179" t="s">
        <v>553</v>
      </c>
      <c r="C695" s="189" t="s">
        <v>554</v>
      </c>
      <c r="D695" s="180" t="s">
        <v>292</v>
      </c>
      <c r="E695" s="181">
        <v>1</v>
      </c>
      <c r="F695" s="182"/>
      <c r="G695" s="183">
        <f>ROUND(E695*F695,2)</f>
        <v>0</v>
      </c>
      <c r="H695" s="182"/>
      <c r="I695" s="183">
        <f>ROUND(E695*H695,2)</f>
        <v>0</v>
      </c>
      <c r="J695" s="182"/>
      <c r="K695" s="183">
        <f>ROUND(E695*J695,2)</f>
        <v>0</v>
      </c>
      <c r="L695" s="183">
        <v>15</v>
      </c>
      <c r="M695" s="183">
        <f>G695*(1+L695/100)</f>
        <v>0</v>
      </c>
      <c r="N695" s="181">
        <v>0</v>
      </c>
      <c r="O695" s="181">
        <f>ROUND(E695*N695,2)</f>
        <v>0</v>
      </c>
      <c r="P695" s="181">
        <v>0</v>
      </c>
      <c r="Q695" s="181">
        <f>ROUND(E695*P695,2)</f>
        <v>0</v>
      </c>
      <c r="R695" s="183"/>
      <c r="S695" s="183" t="s">
        <v>284</v>
      </c>
      <c r="T695" s="184" t="s">
        <v>203</v>
      </c>
      <c r="U695" s="157">
        <v>0</v>
      </c>
      <c r="V695" s="157">
        <f>ROUND(E695*U695,2)</f>
        <v>0</v>
      </c>
      <c r="W695" s="157"/>
      <c r="X695" s="157" t="s">
        <v>124</v>
      </c>
      <c r="Y695" s="157" t="s">
        <v>125</v>
      </c>
      <c r="Z695" s="147"/>
      <c r="AA695" s="147"/>
      <c r="AB695" s="147"/>
      <c r="AC695" s="147"/>
      <c r="AD695" s="147"/>
      <c r="AE695" s="147"/>
      <c r="AF695" s="147"/>
      <c r="AG695" s="147" t="s">
        <v>126</v>
      </c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x14ac:dyDescent="0.2">
      <c r="A696" s="163" t="s">
        <v>118</v>
      </c>
      <c r="B696" s="164" t="s">
        <v>83</v>
      </c>
      <c r="C696" s="185" t="s">
        <v>84</v>
      </c>
      <c r="D696" s="165"/>
      <c r="E696" s="166"/>
      <c r="F696" s="167"/>
      <c r="G696" s="167">
        <f>SUMIF(AG697:AG727,"&lt;&gt;NOR",G697:G727)</f>
        <v>0</v>
      </c>
      <c r="H696" s="167"/>
      <c r="I696" s="167">
        <f>SUM(I697:I727)</f>
        <v>0</v>
      </c>
      <c r="J696" s="167"/>
      <c r="K696" s="167">
        <f>SUM(K697:K727)</f>
        <v>0</v>
      </c>
      <c r="L696" s="167"/>
      <c r="M696" s="167">
        <f>SUM(M697:M727)</f>
        <v>0</v>
      </c>
      <c r="N696" s="166"/>
      <c r="O696" s="166">
        <f>SUM(O697:O727)</f>
        <v>0.5</v>
      </c>
      <c r="P696" s="166"/>
      <c r="Q696" s="166">
        <f>SUM(Q697:Q727)</f>
        <v>0</v>
      </c>
      <c r="R696" s="167"/>
      <c r="S696" s="167"/>
      <c r="T696" s="168"/>
      <c r="U696" s="162"/>
      <c r="V696" s="162">
        <f>SUM(V697:V727)</f>
        <v>27.91</v>
      </c>
      <c r="W696" s="162"/>
      <c r="X696" s="162"/>
      <c r="Y696" s="162"/>
      <c r="AG696" t="s">
        <v>119</v>
      </c>
    </row>
    <row r="697" spans="1:60" outlineLevel="1" x14ac:dyDescent="0.2">
      <c r="A697" s="170">
        <v>110</v>
      </c>
      <c r="B697" s="171" t="s">
        <v>555</v>
      </c>
      <c r="C697" s="186" t="s">
        <v>556</v>
      </c>
      <c r="D697" s="172" t="s">
        <v>170</v>
      </c>
      <c r="E697" s="173">
        <v>24.225000000000001</v>
      </c>
      <c r="F697" s="174"/>
      <c r="G697" s="175">
        <f>ROUND(E697*F697,2)</f>
        <v>0</v>
      </c>
      <c r="H697" s="174"/>
      <c r="I697" s="175">
        <f>ROUND(E697*H697,2)</f>
        <v>0</v>
      </c>
      <c r="J697" s="174"/>
      <c r="K697" s="175">
        <f>ROUND(E697*J697,2)</f>
        <v>0</v>
      </c>
      <c r="L697" s="175">
        <v>15</v>
      </c>
      <c r="M697" s="175">
        <f>G697*(1+L697/100)</f>
        <v>0</v>
      </c>
      <c r="N697" s="173">
        <v>4.8700000000000002E-3</v>
      </c>
      <c r="O697" s="173">
        <f>ROUND(E697*N697,2)</f>
        <v>0.12</v>
      </c>
      <c r="P697" s="173">
        <v>0</v>
      </c>
      <c r="Q697" s="173">
        <f>ROUND(E697*P697,2)</f>
        <v>0</v>
      </c>
      <c r="R697" s="175"/>
      <c r="S697" s="175" t="s">
        <v>123</v>
      </c>
      <c r="T697" s="176" t="s">
        <v>123</v>
      </c>
      <c r="U697" s="157">
        <v>1.1259999999999999</v>
      </c>
      <c r="V697" s="157">
        <f>ROUND(E697*U697,2)</f>
        <v>27.28</v>
      </c>
      <c r="W697" s="157"/>
      <c r="X697" s="157" t="s">
        <v>124</v>
      </c>
      <c r="Y697" s="157" t="s">
        <v>125</v>
      </c>
      <c r="Z697" s="147"/>
      <c r="AA697" s="147"/>
      <c r="AB697" s="147"/>
      <c r="AC697" s="147"/>
      <c r="AD697" s="147"/>
      <c r="AE697" s="147"/>
      <c r="AF697" s="147"/>
      <c r="AG697" s="147" t="s">
        <v>126</v>
      </c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outlineLevel="2" x14ac:dyDescent="0.2">
      <c r="A698" s="154"/>
      <c r="B698" s="155"/>
      <c r="C698" s="187" t="s">
        <v>127</v>
      </c>
      <c r="D698" s="158"/>
      <c r="E698" s="159"/>
      <c r="F698" s="157"/>
      <c r="G698" s="157"/>
      <c r="H698" s="157"/>
      <c r="I698" s="157"/>
      <c r="J698" s="157"/>
      <c r="K698" s="157"/>
      <c r="L698" s="157"/>
      <c r="M698" s="157"/>
      <c r="N698" s="156"/>
      <c r="O698" s="156"/>
      <c r="P698" s="156"/>
      <c r="Q698" s="156"/>
      <c r="R698" s="157"/>
      <c r="S698" s="157"/>
      <c r="T698" s="157"/>
      <c r="U698" s="157"/>
      <c r="V698" s="157"/>
      <c r="W698" s="157"/>
      <c r="X698" s="157"/>
      <c r="Y698" s="157"/>
      <c r="Z698" s="147"/>
      <c r="AA698" s="147"/>
      <c r="AB698" s="147"/>
      <c r="AC698" s="147"/>
      <c r="AD698" s="147"/>
      <c r="AE698" s="147"/>
      <c r="AF698" s="147"/>
      <c r="AG698" s="147" t="s">
        <v>128</v>
      </c>
      <c r="AH698" s="147">
        <v>0</v>
      </c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outlineLevel="3" x14ac:dyDescent="0.2">
      <c r="A699" s="154"/>
      <c r="B699" s="155"/>
      <c r="C699" s="187" t="s">
        <v>332</v>
      </c>
      <c r="D699" s="158"/>
      <c r="E699" s="159">
        <v>1.35</v>
      </c>
      <c r="F699" s="157"/>
      <c r="G699" s="157"/>
      <c r="H699" s="157"/>
      <c r="I699" s="157"/>
      <c r="J699" s="157"/>
      <c r="K699" s="157"/>
      <c r="L699" s="157"/>
      <c r="M699" s="157"/>
      <c r="N699" s="156"/>
      <c r="O699" s="156"/>
      <c r="P699" s="156"/>
      <c r="Q699" s="156"/>
      <c r="R699" s="157"/>
      <c r="S699" s="157"/>
      <c r="T699" s="157"/>
      <c r="U699" s="157"/>
      <c r="V699" s="157"/>
      <c r="W699" s="157"/>
      <c r="X699" s="157"/>
      <c r="Y699" s="157"/>
      <c r="Z699" s="147"/>
      <c r="AA699" s="147"/>
      <c r="AB699" s="147"/>
      <c r="AC699" s="147"/>
      <c r="AD699" s="147"/>
      <c r="AE699" s="147"/>
      <c r="AF699" s="147"/>
      <c r="AG699" s="147" t="s">
        <v>128</v>
      </c>
      <c r="AH699" s="147">
        <v>0</v>
      </c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outlineLevel="3" x14ac:dyDescent="0.2">
      <c r="A700" s="154"/>
      <c r="B700" s="155"/>
      <c r="C700" s="187" t="s">
        <v>333</v>
      </c>
      <c r="D700" s="158"/>
      <c r="E700" s="159">
        <v>1.35</v>
      </c>
      <c r="F700" s="157"/>
      <c r="G700" s="157"/>
      <c r="H700" s="157"/>
      <c r="I700" s="157"/>
      <c r="J700" s="157"/>
      <c r="K700" s="157"/>
      <c r="L700" s="157"/>
      <c r="M700" s="157"/>
      <c r="N700" s="156"/>
      <c r="O700" s="156"/>
      <c r="P700" s="156"/>
      <c r="Q700" s="156"/>
      <c r="R700" s="157"/>
      <c r="S700" s="157"/>
      <c r="T700" s="157"/>
      <c r="U700" s="157"/>
      <c r="V700" s="157"/>
      <c r="W700" s="157"/>
      <c r="X700" s="157"/>
      <c r="Y700" s="157"/>
      <c r="Z700" s="147"/>
      <c r="AA700" s="147"/>
      <c r="AB700" s="147"/>
      <c r="AC700" s="147"/>
      <c r="AD700" s="147"/>
      <c r="AE700" s="147"/>
      <c r="AF700" s="147"/>
      <c r="AG700" s="147" t="s">
        <v>128</v>
      </c>
      <c r="AH700" s="147">
        <v>0</v>
      </c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outlineLevel="3" x14ac:dyDescent="0.2">
      <c r="A701" s="154"/>
      <c r="B701" s="155"/>
      <c r="C701" s="188" t="s">
        <v>152</v>
      </c>
      <c r="D701" s="160"/>
      <c r="E701" s="161">
        <v>2.7</v>
      </c>
      <c r="F701" s="157"/>
      <c r="G701" s="157"/>
      <c r="H701" s="157"/>
      <c r="I701" s="157"/>
      <c r="J701" s="157"/>
      <c r="K701" s="157"/>
      <c r="L701" s="157"/>
      <c r="M701" s="157"/>
      <c r="N701" s="156"/>
      <c r="O701" s="156"/>
      <c r="P701" s="156"/>
      <c r="Q701" s="156"/>
      <c r="R701" s="157"/>
      <c r="S701" s="157"/>
      <c r="T701" s="157"/>
      <c r="U701" s="157"/>
      <c r="V701" s="157"/>
      <c r="W701" s="157"/>
      <c r="X701" s="157"/>
      <c r="Y701" s="157"/>
      <c r="Z701" s="147"/>
      <c r="AA701" s="147"/>
      <c r="AB701" s="147"/>
      <c r="AC701" s="147"/>
      <c r="AD701" s="147"/>
      <c r="AE701" s="147"/>
      <c r="AF701" s="147"/>
      <c r="AG701" s="147" t="s">
        <v>128</v>
      </c>
      <c r="AH701" s="147">
        <v>1</v>
      </c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outlineLevel="3" x14ac:dyDescent="0.2">
      <c r="A702" s="154"/>
      <c r="B702" s="155"/>
      <c r="C702" s="187" t="s">
        <v>146</v>
      </c>
      <c r="D702" s="158"/>
      <c r="E702" s="159"/>
      <c r="F702" s="157"/>
      <c r="G702" s="157"/>
      <c r="H702" s="157"/>
      <c r="I702" s="157"/>
      <c r="J702" s="157"/>
      <c r="K702" s="157"/>
      <c r="L702" s="157"/>
      <c r="M702" s="157"/>
      <c r="N702" s="156"/>
      <c r="O702" s="156"/>
      <c r="P702" s="156"/>
      <c r="Q702" s="156"/>
      <c r="R702" s="157"/>
      <c r="S702" s="157"/>
      <c r="T702" s="157"/>
      <c r="U702" s="157"/>
      <c r="V702" s="157"/>
      <c r="W702" s="157"/>
      <c r="X702" s="157"/>
      <c r="Y702" s="157"/>
      <c r="Z702" s="147"/>
      <c r="AA702" s="147"/>
      <c r="AB702" s="147"/>
      <c r="AC702" s="147"/>
      <c r="AD702" s="147"/>
      <c r="AE702" s="147"/>
      <c r="AF702" s="147"/>
      <c r="AG702" s="147" t="s">
        <v>128</v>
      </c>
      <c r="AH702" s="147">
        <v>0</v>
      </c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outlineLevel="3" x14ac:dyDescent="0.2">
      <c r="A703" s="154"/>
      <c r="B703" s="155"/>
      <c r="C703" s="187" t="s">
        <v>334</v>
      </c>
      <c r="D703" s="158"/>
      <c r="E703" s="159">
        <v>1.35</v>
      </c>
      <c r="F703" s="157"/>
      <c r="G703" s="157"/>
      <c r="H703" s="157"/>
      <c r="I703" s="157"/>
      <c r="J703" s="157"/>
      <c r="K703" s="157"/>
      <c r="L703" s="157"/>
      <c r="M703" s="157"/>
      <c r="N703" s="156"/>
      <c r="O703" s="156"/>
      <c r="P703" s="156"/>
      <c r="Q703" s="156"/>
      <c r="R703" s="157"/>
      <c r="S703" s="157"/>
      <c r="T703" s="157"/>
      <c r="U703" s="157"/>
      <c r="V703" s="157"/>
      <c r="W703" s="157"/>
      <c r="X703" s="157"/>
      <c r="Y703" s="157"/>
      <c r="Z703" s="147"/>
      <c r="AA703" s="147"/>
      <c r="AB703" s="147"/>
      <c r="AC703" s="147"/>
      <c r="AD703" s="147"/>
      <c r="AE703" s="147"/>
      <c r="AF703" s="147"/>
      <c r="AG703" s="147" t="s">
        <v>128</v>
      </c>
      <c r="AH703" s="147">
        <v>0</v>
      </c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outlineLevel="3" x14ac:dyDescent="0.2">
      <c r="A704" s="154"/>
      <c r="B704" s="155"/>
      <c r="C704" s="187" t="s">
        <v>334</v>
      </c>
      <c r="D704" s="158"/>
      <c r="E704" s="159">
        <v>1.35</v>
      </c>
      <c r="F704" s="157"/>
      <c r="G704" s="157"/>
      <c r="H704" s="157"/>
      <c r="I704" s="157"/>
      <c r="J704" s="157"/>
      <c r="K704" s="157"/>
      <c r="L704" s="157"/>
      <c r="M704" s="157"/>
      <c r="N704" s="156"/>
      <c r="O704" s="156"/>
      <c r="P704" s="156"/>
      <c r="Q704" s="156"/>
      <c r="R704" s="157"/>
      <c r="S704" s="157"/>
      <c r="T704" s="157"/>
      <c r="U704" s="157"/>
      <c r="V704" s="157"/>
      <c r="W704" s="157"/>
      <c r="X704" s="157"/>
      <c r="Y704" s="157"/>
      <c r="Z704" s="147"/>
      <c r="AA704" s="147"/>
      <c r="AB704" s="147"/>
      <c r="AC704" s="147"/>
      <c r="AD704" s="147"/>
      <c r="AE704" s="147"/>
      <c r="AF704" s="147"/>
      <c r="AG704" s="147" t="s">
        <v>128</v>
      </c>
      <c r="AH704" s="147">
        <v>0</v>
      </c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outlineLevel="3" x14ac:dyDescent="0.2">
      <c r="A705" s="154"/>
      <c r="B705" s="155"/>
      <c r="C705" s="187" t="s">
        <v>335</v>
      </c>
      <c r="D705" s="158"/>
      <c r="E705" s="159">
        <v>1.35</v>
      </c>
      <c r="F705" s="157"/>
      <c r="G705" s="157"/>
      <c r="H705" s="157"/>
      <c r="I705" s="157"/>
      <c r="J705" s="157"/>
      <c r="K705" s="157"/>
      <c r="L705" s="157"/>
      <c r="M705" s="157"/>
      <c r="N705" s="156"/>
      <c r="O705" s="156"/>
      <c r="P705" s="156"/>
      <c r="Q705" s="156"/>
      <c r="R705" s="157"/>
      <c r="S705" s="157"/>
      <c r="T705" s="157"/>
      <c r="U705" s="157"/>
      <c r="V705" s="157"/>
      <c r="W705" s="157"/>
      <c r="X705" s="157"/>
      <c r="Y705" s="157"/>
      <c r="Z705" s="147"/>
      <c r="AA705" s="147"/>
      <c r="AB705" s="147"/>
      <c r="AC705" s="147"/>
      <c r="AD705" s="147"/>
      <c r="AE705" s="147"/>
      <c r="AF705" s="147"/>
      <c r="AG705" s="147" t="s">
        <v>128</v>
      </c>
      <c r="AH705" s="147">
        <v>0</v>
      </c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outlineLevel="3" x14ac:dyDescent="0.2">
      <c r="A706" s="154"/>
      <c r="B706" s="155"/>
      <c r="C706" s="187" t="s">
        <v>336</v>
      </c>
      <c r="D706" s="158"/>
      <c r="E706" s="159">
        <v>0.9</v>
      </c>
      <c r="F706" s="157"/>
      <c r="G706" s="157"/>
      <c r="H706" s="157"/>
      <c r="I706" s="157"/>
      <c r="J706" s="157"/>
      <c r="K706" s="157"/>
      <c r="L706" s="157"/>
      <c r="M706" s="157"/>
      <c r="N706" s="156"/>
      <c r="O706" s="156"/>
      <c r="P706" s="156"/>
      <c r="Q706" s="156"/>
      <c r="R706" s="157"/>
      <c r="S706" s="157"/>
      <c r="T706" s="157"/>
      <c r="U706" s="157"/>
      <c r="V706" s="157"/>
      <c r="W706" s="157"/>
      <c r="X706" s="157"/>
      <c r="Y706" s="157"/>
      <c r="Z706" s="147"/>
      <c r="AA706" s="147"/>
      <c r="AB706" s="147"/>
      <c r="AC706" s="147"/>
      <c r="AD706" s="147"/>
      <c r="AE706" s="147"/>
      <c r="AF706" s="147"/>
      <c r="AG706" s="147" t="s">
        <v>128</v>
      </c>
      <c r="AH706" s="147">
        <v>0</v>
      </c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outlineLevel="3" x14ac:dyDescent="0.2">
      <c r="A707" s="154"/>
      <c r="B707" s="155"/>
      <c r="C707" s="187" t="s">
        <v>337</v>
      </c>
      <c r="D707" s="158"/>
      <c r="E707" s="159">
        <v>0.9</v>
      </c>
      <c r="F707" s="157"/>
      <c r="G707" s="157"/>
      <c r="H707" s="157"/>
      <c r="I707" s="157"/>
      <c r="J707" s="157"/>
      <c r="K707" s="157"/>
      <c r="L707" s="157"/>
      <c r="M707" s="157"/>
      <c r="N707" s="156"/>
      <c r="O707" s="156"/>
      <c r="P707" s="156"/>
      <c r="Q707" s="156"/>
      <c r="R707" s="157"/>
      <c r="S707" s="157"/>
      <c r="T707" s="157"/>
      <c r="U707" s="157"/>
      <c r="V707" s="157"/>
      <c r="W707" s="157"/>
      <c r="X707" s="157"/>
      <c r="Y707" s="157"/>
      <c r="Z707" s="147"/>
      <c r="AA707" s="147"/>
      <c r="AB707" s="147"/>
      <c r="AC707" s="147"/>
      <c r="AD707" s="147"/>
      <c r="AE707" s="147"/>
      <c r="AF707" s="147"/>
      <c r="AG707" s="147" t="s">
        <v>128</v>
      </c>
      <c r="AH707" s="147">
        <v>0</v>
      </c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outlineLevel="3" x14ac:dyDescent="0.2">
      <c r="A708" s="154"/>
      <c r="B708" s="155"/>
      <c r="C708" s="187" t="s">
        <v>337</v>
      </c>
      <c r="D708" s="158"/>
      <c r="E708" s="159">
        <v>0.9</v>
      </c>
      <c r="F708" s="157"/>
      <c r="G708" s="157"/>
      <c r="H708" s="157"/>
      <c r="I708" s="157"/>
      <c r="J708" s="157"/>
      <c r="K708" s="157"/>
      <c r="L708" s="157"/>
      <c r="M708" s="157"/>
      <c r="N708" s="156"/>
      <c r="O708" s="156"/>
      <c r="P708" s="156"/>
      <c r="Q708" s="156"/>
      <c r="R708" s="157"/>
      <c r="S708" s="157"/>
      <c r="T708" s="157"/>
      <c r="U708" s="157"/>
      <c r="V708" s="157"/>
      <c r="W708" s="157"/>
      <c r="X708" s="157"/>
      <c r="Y708" s="157"/>
      <c r="Z708" s="147"/>
      <c r="AA708" s="147"/>
      <c r="AB708" s="147"/>
      <c r="AC708" s="147"/>
      <c r="AD708" s="147"/>
      <c r="AE708" s="147"/>
      <c r="AF708" s="147"/>
      <c r="AG708" s="147" t="s">
        <v>128</v>
      </c>
      <c r="AH708" s="147">
        <v>0</v>
      </c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outlineLevel="3" x14ac:dyDescent="0.2">
      <c r="A709" s="154"/>
      <c r="B709" s="155"/>
      <c r="C709" s="188" t="s">
        <v>152</v>
      </c>
      <c r="D709" s="160"/>
      <c r="E709" s="161">
        <v>6.75</v>
      </c>
      <c r="F709" s="157"/>
      <c r="G709" s="157"/>
      <c r="H709" s="157"/>
      <c r="I709" s="157"/>
      <c r="J709" s="157"/>
      <c r="K709" s="157"/>
      <c r="L709" s="157"/>
      <c r="M709" s="157"/>
      <c r="N709" s="156"/>
      <c r="O709" s="156"/>
      <c r="P709" s="156"/>
      <c r="Q709" s="156"/>
      <c r="R709" s="157"/>
      <c r="S709" s="157"/>
      <c r="T709" s="157"/>
      <c r="U709" s="157"/>
      <c r="V709" s="157"/>
      <c r="W709" s="157"/>
      <c r="X709" s="157"/>
      <c r="Y709" s="157"/>
      <c r="Z709" s="147"/>
      <c r="AA709" s="147"/>
      <c r="AB709" s="147"/>
      <c r="AC709" s="147"/>
      <c r="AD709" s="147"/>
      <c r="AE709" s="147"/>
      <c r="AF709" s="147"/>
      <c r="AG709" s="147" t="s">
        <v>128</v>
      </c>
      <c r="AH709" s="147">
        <v>1</v>
      </c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outlineLevel="3" x14ac:dyDescent="0.2">
      <c r="A710" s="154"/>
      <c r="B710" s="155"/>
      <c r="C710" s="187" t="s">
        <v>153</v>
      </c>
      <c r="D710" s="158"/>
      <c r="E710" s="159"/>
      <c r="F710" s="157"/>
      <c r="G710" s="157"/>
      <c r="H710" s="157"/>
      <c r="I710" s="157"/>
      <c r="J710" s="157"/>
      <c r="K710" s="157"/>
      <c r="L710" s="157"/>
      <c r="M710" s="157"/>
      <c r="N710" s="156"/>
      <c r="O710" s="156"/>
      <c r="P710" s="156"/>
      <c r="Q710" s="156"/>
      <c r="R710" s="157"/>
      <c r="S710" s="157"/>
      <c r="T710" s="157"/>
      <c r="U710" s="157"/>
      <c r="V710" s="157"/>
      <c r="W710" s="157"/>
      <c r="X710" s="157"/>
      <c r="Y710" s="157"/>
      <c r="Z710" s="147"/>
      <c r="AA710" s="147"/>
      <c r="AB710" s="147"/>
      <c r="AC710" s="147"/>
      <c r="AD710" s="147"/>
      <c r="AE710" s="147"/>
      <c r="AF710" s="147"/>
      <c r="AG710" s="147" t="s">
        <v>128</v>
      </c>
      <c r="AH710" s="147">
        <v>0</v>
      </c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</row>
    <row r="711" spans="1:60" outlineLevel="3" x14ac:dyDescent="0.2">
      <c r="A711" s="154"/>
      <c r="B711" s="155"/>
      <c r="C711" s="187" t="s">
        <v>338</v>
      </c>
      <c r="D711" s="158"/>
      <c r="E711" s="159">
        <v>1.35</v>
      </c>
      <c r="F711" s="157"/>
      <c r="G711" s="157"/>
      <c r="H711" s="157"/>
      <c r="I711" s="157"/>
      <c r="J711" s="157"/>
      <c r="K711" s="157"/>
      <c r="L711" s="157"/>
      <c r="M711" s="157"/>
      <c r="N711" s="156"/>
      <c r="O711" s="156"/>
      <c r="P711" s="156"/>
      <c r="Q711" s="156"/>
      <c r="R711" s="157"/>
      <c r="S711" s="157"/>
      <c r="T711" s="157"/>
      <c r="U711" s="157"/>
      <c r="V711" s="157"/>
      <c r="W711" s="157"/>
      <c r="X711" s="157"/>
      <c r="Y711" s="157"/>
      <c r="Z711" s="147"/>
      <c r="AA711" s="147"/>
      <c r="AB711" s="147"/>
      <c r="AC711" s="147"/>
      <c r="AD711" s="147"/>
      <c r="AE711" s="147"/>
      <c r="AF711" s="147"/>
      <c r="AG711" s="147" t="s">
        <v>128</v>
      </c>
      <c r="AH711" s="147">
        <v>0</v>
      </c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outlineLevel="3" x14ac:dyDescent="0.2">
      <c r="A712" s="154"/>
      <c r="B712" s="155"/>
      <c r="C712" s="187" t="s">
        <v>338</v>
      </c>
      <c r="D712" s="158"/>
      <c r="E712" s="159">
        <v>1.35</v>
      </c>
      <c r="F712" s="157"/>
      <c r="G712" s="157"/>
      <c r="H712" s="157"/>
      <c r="I712" s="157"/>
      <c r="J712" s="157"/>
      <c r="K712" s="157"/>
      <c r="L712" s="157"/>
      <c r="M712" s="157"/>
      <c r="N712" s="156"/>
      <c r="O712" s="156"/>
      <c r="P712" s="156"/>
      <c r="Q712" s="156"/>
      <c r="R712" s="157"/>
      <c r="S712" s="157"/>
      <c r="T712" s="157"/>
      <c r="U712" s="157"/>
      <c r="V712" s="157"/>
      <c r="W712" s="157"/>
      <c r="X712" s="157"/>
      <c r="Y712" s="157"/>
      <c r="Z712" s="147"/>
      <c r="AA712" s="147"/>
      <c r="AB712" s="147"/>
      <c r="AC712" s="147"/>
      <c r="AD712" s="147"/>
      <c r="AE712" s="147"/>
      <c r="AF712" s="147"/>
      <c r="AG712" s="147" t="s">
        <v>128</v>
      </c>
      <c r="AH712" s="147">
        <v>0</v>
      </c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outlineLevel="3" x14ac:dyDescent="0.2">
      <c r="A713" s="154"/>
      <c r="B713" s="155"/>
      <c r="C713" s="187" t="s">
        <v>339</v>
      </c>
      <c r="D713" s="158"/>
      <c r="E713" s="159">
        <v>0.9</v>
      </c>
      <c r="F713" s="157"/>
      <c r="G713" s="157"/>
      <c r="H713" s="157"/>
      <c r="I713" s="157"/>
      <c r="J713" s="157"/>
      <c r="K713" s="157"/>
      <c r="L713" s="157"/>
      <c r="M713" s="157"/>
      <c r="N713" s="156"/>
      <c r="O713" s="156"/>
      <c r="P713" s="156"/>
      <c r="Q713" s="156"/>
      <c r="R713" s="157"/>
      <c r="S713" s="157"/>
      <c r="T713" s="157"/>
      <c r="U713" s="157"/>
      <c r="V713" s="157"/>
      <c r="W713" s="157"/>
      <c r="X713" s="157"/>
      <c r="Y713" s="157"/>
      <c r="Z713" s="147"/>
      <c r="AA713" s="147"/>
      <c r="AB713" s="147"/>
      <c r="AC713" s="147"/>
      <c r="AD713" s="147"/>
      <c r="AE713" s="147"/>
      <c r="AF713" s="147"/>
      <c r="AG713" s="147" t="s">
        <v>128</v>
      </c>
      <c r="AH713" s="147">
        <v>0</v>
      </c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outlineLevel="3" x14ac:dyDescent="0.2">
      <c r="A714" s="154"/>
      <c r="B714" s="155"/>
      <c r="C714" s="188" t="s">
        <v>152</v>
      </c>
      <c r="D714" s="160"/>
      <c r="E714" s="161">
        <v>3.6</v>
      </c>
      <c r="F714" s="157"/>
      <c r="G714" s="157"/>
      <c r="H714" s="157"/>
      <c r="I714" s="157"/>
      <c r="J714" s="157"/>
      <c r="K714" s="157"/>
      <c r="L714" s="157"/>
      <c r="M714" s="157"/>
      <c r="N714" s="156"/>
      <c r="O714" s="156"/>
      <c r="P714" s="156"/>
      <c r="Q714" s="156"/>
      <c r="R714" s="157"/>
      <c r="S714" s="157"/>
      <c r="T714" s="157"/>
      <c r="U714" s="157"/>
      <c r="V714" s="157"/>
      <c r="W714" s="157"/>
      <c r="X714" s="157"/>
      <c r="Y714" s="157"/>
      <c r="Z714" s="147"/>
      <c r="AA714" s="147"/>
      <c r="AB714" s="147"/>
      <c r="AC714" s="147"/>
      <c r="AD714" s="147"/>
      <c r="AE714" s="147"/>
      <c r="AF714" s="147"/>
      <c r="AG714" s="147" t="s">
        <v>128</v>
      </c>
      <c r="AH714" s="147">
        <v>1</v>
      </c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outlineLevel="3" x14ac:dyDescent="0.2">
      <c r="A715" s="154"/>
      <c r="B715" s="155"/>
      <c r="C715" s="187" t="s">
        <v>158</v>
      </c>
      <c r="D715" s="158"/>
      <c r="E715" s="159"/>
      <c r="F715" s="157"/>
      <c r="G715" s="157"/>
      <c r="H715" s="157"/>
      <c r="I715" s="157"/>
      <c r="J715" s="157"/>
      <c r="K715" s="157"/>
      <c r="L715" s="157"/>
      <c r="M715" s="157"/>
      <c r="N715" s="156"/>
      <c r="O715" s="156"/>
      <c r="P715" s="156"/>
      <c r="Q715" s="156"/>
      <c r="R715" s="157"/>
      <c r="S715" s="157"/>
      <c r="T715" s="157"/>
      <c r="U715" s="157"/>
      <c r="V715" s="157"/>
      <c r="W715" s="157"/>
      <c r="X715" s="157"/>
      <c r="Y715" s="157"/>
      <c r="Z715" s="147"/>
      <c r="AA715" s="147"/>
      <c r="AB715" s="147"/>
      <c r="AC715" s="147"/>
      <c r="AD715" s="147"/>
      <c r="AE715" s="147"/>
      <c r="AF715" s="147"/>
      <c r="AG715" s="147" t="s">
        <v>128</v>
      </c>
      <c r="AH715" s="147">
        <v>0</v>
      </c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outlineLevel="3" x14ac:dyDescent="0.2">
      <c r="A716" s="154"/>
      <c r="B716" s="155"/>
      <c r="C716" s="187" t="s">
        <v>340</v>
      </c>
      <c r="D716" s="158"/>
      <c r="E716" s="159">
        <v>1.7250000000000001</v>
      </c>
      <c r="F716" s="157"/>
      <c r="G716" s="157"/>
      <c r="H716" s="157"/>
      <c r="I716" s="157"/>
      <c r="J716" s="157"/>
      <c r="K716" s="157"/>
      <c r="L716" s="157"/>
      <c r="M716" s="157"/>
      <c r="N716" s="156"/>
      <c r="O716" s="156"/>
      <c r="P716" s="156"/>
      <c r="Q716" s="156"/>
      <c r="R716" s="157"/>
      <c r="S716" s="157"/>
      <c r="T716" s="157"/>
      <c r="U716" s="157"/>
      <c r="V716" s="157"/>
      <c r="W716" s="157"/>
      <c r="X716" s="157"/>
      <c r="Y716" s="157"/>
      <c r="Z716" s="147"/>
      <c r="AA716" s="147"/>
      <c r="AB716" s="147"/>
      <c r="AC716" s="147"/>
      <c r="AD716" s="147"/>
      <c r="AE716" s="147"/>
      <c r="AF716" s="147"/>
      <c r="AG716" s="147" t="s">
        <v>128</v>
      </c>
      <c r="AH716" s="147">
        <v>0</v>
      </c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3" x14ac:dyDescent="0.2">
      <c r="A717" s="154"/>
      <c r="B717" s="155"/>
      <c r="C717" s="187" t="s">
        <v>341</v>
      </c>
      <c r="D717" s="158"/>
      <c r="E717" s="159">
        <v>1.35</v>
      </c>
      <c r="F717" s="157"/>
      <c r="G717" s="157"/>
      <c r="H717" s="157"/>
      <c r="I717" s="157"/>
      <c r="J717" s="157"/>
      <c r="K717" s="157"/>
      <c r="L717" s="157"/>
      <c r="M717" s="157"/>
      <c r="N717" s="156"/>
      <c r="O717" s="156"/>
      <c r="P717" s="156"/>
      <c r="Q717" s="156"/>
      <c r="R717" s="157"/>
      <c r="S717" s="157"/>
      <c r="T717" s="157"/>
      <c r="U717" s="157"/>
      <c r="V717" s="157"/>
      <c r="W717" s="157"/>
      <c r="X717" s="157"/>
      <c r="Y717" s="157"/>
      <c r="Z717" s="147"/>
      <c r="AA717" s="147"/>
      <c r="AB717" s="147"/>
      <c r="AC717" s="147"/>
      <c r="AD717" s="147"/>
      <c r="AE717" s="147"/>
      <c r="AF717" s="147"/>
      <c r="AG717" s="147" t="s">
        <v>128</v>
      </c>
      <c r="AH717" s="147">
        <v>0</v>
      </c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outlineLevel="3" x14ac:dyDescent="0.2">
      <c r="A718" s="154"/>
      <c r="B718" s="155"/>
      <c r="C718" s="187" t="s">
        <v>342</v>
      </c>
      <c r="D718" s="158"/>
      <c r="E718" s="159">
        <v>1.35</v>
      </c>
      <c r="F718" s="157"/>
      <c r="G718" s="157"/>
      <c r="H718" s="157"/>
      <c r="I718" s="157"/>
      <c r="J718" s="157"/>
      <c r="K718" s="157"/>
      <c r="L718" s="157"/>
      <c r="M718" s="157"/>
      <c r="N718" s="156"/>
      <c r="O718" s="156"/>
      <c r="P718" s="156"/>
      <c r="Q718" s="156"/>
      <c r="R718" s="157"/>
      <c r="S718" s="157"/>
      <c r="T718" s="157"/>
      <c r="U718" s="157"/>
      <c r="V718" s="157"/>
      <c r="W718" s="157"/>
      <c r="X718" s="157"/>
      <c r="Y718" s="157"/>
      <c r="Z718" s="147"/>
      <c r="AA718" s="147"/>
      <c r="AB718" s="147"/>
      <c r="AC718" s="147"/>
      <c r="AD718" s="147"/>
      <c r="AE718" s="147"/>
      <c r="AF718" s="147"/>
      <c r="AG718" s="147" t="s">
        <v>128</v>
      </c>
      <c r="AH718" s="147">
        <v>0</v>
      </c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outlineLevel="3" x14ac:dyDescent="0.2">
      <c r="A719" s="154"/>
      <c r="B719" s="155"/>
      <c r="C719" s="187" t="s">
        <v>343</v>
      </c>
      <c r="D719" s="158"/>
      <c r="E719" s="159">
        <v>1.35</v>
      </c>
      <c r="F719" s="157"/>
      <c r="G719" s="157"/>
      <c r="H719" s="157"/>
      <c r="I719" s="157"/>
      <c r="J719" s="157"/>
      <c r="K719" s="157"/>
      <c r="L719" s="157"/>
      <c r="M719" s="157"/>
      <c r="N719" s="156"/>
      <c r="O719" s="156"/>
      <c r="P719" s="156"/>
      <c r="Q719" s="156"/>
      <c r="R719" s="157"/>
      <c r="S719" s="157"/>
      <c r="T719" s="157"/>
      <c r="U719" s="157"/>
      <c r="V719" s="157"/>
      <c r="W719" s="157"/>
      <c r="X719" s="157"/>
      <c r="Y719" s="157"/>
      <c r="Z719" s="147"/>
      <c r="AA719" s="147"/>
      <c r="AB719" s="147"/>
      <c r="AC719" s="147"/>
      <c r="AD719" s="147"/>
      <c r="AE719" s="147"/>
      <c r="AF719" s="147"/>
      <c r="AG719" s="147" t="s">
        <v>128</v>
      </c>
      <c r="AH719" s="147">
        <v>0</v>
      </c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outlineLevel="3" x14ac:dyDescent="0.2">
      <c r="A720" s="154"/>
      <c r="B720" s="155"/>
      <c r="C720" s="187" t="s">
        <v>343</v>
      </c>
      <c r="D720" s="158"/>
      <c r="E720" s="159">
        <v>1.35</v>
      </c>
      <c r="F720" s="157"/>
      <c r="G720" s="157"/>
      <c r="H720" s="157"/>
      <c r="I720" s="157"/>
      <c r="J720" s="157"/>
      <c r="K720" s="157"/>
      <c r="L720" s="157"/>
      <c r="M720" s="157"/>
      <c r="N720" s="156"/>
      <c r="O720" s="156"/>
      <c r="P720" s="156"/>
      <c r="Q720" s="156"/>
      <c r="R720" s="157"/>
      <c r="S720" s="157"/>
      <c r="T720" s="157"/>
      <c r="U720" s="157"/>
      <c r="V720" s="157"/>
      <c r="W720" s="157"/>
      <c r="X720" s="157"/>
      <c r="Y720" s="157"/>
      <c r="Z720" s="147"/>
      <c r="AA720" s="147"/>
      <c r="AB720" s="147"/>
      <c r="AC720" s="147"/>
      <c r="AD720" s="147"/>
      <c r="AE720" s="147"/>
      <c r="AF720" s="147"/>
      <c r="AG720" s="147" t="s">
        <v>128</v>
      </c>
      <c r="AH720" s="147">
        <v>0</v>
      </c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outlineLevel="3" x14ac:dyDescent="0.2">
      <c r="A721" s="154"/>
      <c r="B721" s="155"/>
      <c r="C721" s="187" t="s">
        <v>343</v>
      </c>
      <c r="D721" s="158"/>
      <c r="E721" s="159">
        <v>1.35</v>
      </c>
      <c r="F721" s="157"/>
      <c r="G721" s="157"/>
      <c r="H721" s="157"/>
      <c r="I721" s="157"/>
      <c r="J721" s="157"/>
      <c r="K721" s="157"/>
      <c r="L721" s="157"/>
      <c r="M721" s="157"/>
      <c r="N721" s="156"/>
      <c r="O721" s="156"/>
      <c r="P721" s="156"/>
      <c r="Q721" s="156"/>
      <c r="R721" s="157"/>
      <c r="S721" s="157"/>
      <c r="T721" s="157"/>
      <c r="U721" s="157"/>
      <c r="V721" s="157"/>
      <c r="W721" s="157"/>
      <c r="X721" s="157"/>
      <c r="Y721" s="157"/>
      <c r="Z721" s="147"/>
      <c r="AA721" s="147"/>
      <c r="AB721" s="147"/>
      <c r="AC721" s="147"/>
      <c r="AD721" s="147"/>
      <c r="AE721" s="147"/>
      <c r="AF721" s="147"/>
      <c r="AG721" s="147" t="s">
        <v>128</v>
      </c>
      <c r="AH721" s="147">
        <v>0</v>
      </c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outlineLevel="3" x14ac:dyDescent="0.2">
      <c r="A722" s="154"/>
      <c r="B722" s="155"/>
      <c r="C722" s="187" t="s">
        <v>343</v>
      </c>
      <c r="D722" s="158"/>
      <c r="E722" s="159">
        <v>1.35</v>
      </c>
      <c r="F722" s="157"/>
      <c r="G722" s="157"/>
      <c r="H722" s="157"/>
      <c r="I722" s="157"/>
      <c r="J722" s="157"/>
      <c r="K722" s="157"/>
      <c r="L722" s="157"/>
      <c r="M722" s="157"/>
      <c r="N722" s="156"/>
      <c r="O722" s="156"/>
      <c r="P722" s="156"/>
      <c r="Q722" s="156"/>
      <c r="R722" s="157"/>
      <c r="S722" s="157"/>
      <c r="T722" s="157"/>
      <c r="U722" s="157"/>
      <c r="V722" s="157"/>
      <c r="W722" s="157"/>
      <c r="X722" s="157"/>
      <c r="Y722" s="157"/>
      <c r="Z722" s="147"/>
      <c r="AA722" s="147"/>
      <c r="AB722" s="147"/>
      <c r="AC722" s="147"/>
      <c r="AD722" s="147"/>
      <c r="AE722" s="147"/>
      <c r="AF722" s="147"/>
      <c r="AG722" s="147" t="s">
        <v>128</v>
      </c>
      <c r="AH722" s="147">
        <v>0</v>
      </c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3" x14ac:dyDescent="0.2">
      <c r="A723" s="154"/>
      <c r="B723" s="155"/>
      <c r="C723" s="187" t="s">
        <v>344</v>
      </c>
      <c r="D723" s="158"/>
      <c r="E723" s="159">
        <v>1.35</v>
      </c>
      <c r="F723" s="157"/>
      <c r="G723" s="157"/>
      <c r="H723" s="157"/>
      <c r="I723" s="157"/>
      <c r="J723" s="157"/>
      <c r="K723" s="157"/>
      <c r="L723" s="157"/>
      <c r="M723" s="157"/>
      <c r="N723" s="156"/>
      <c r="O723" s="156"/>
      <c r="P723" s="156"/>
      <c r="Q723" s="156"/>
      <c r="R723" s="157"/>
      <c r="S723" s="157"/>
      <c r="T723" s="157"/>
      <c r="U723" s="157"/>
      <c r="V723" s="157"/>
      <c r="W723" s="157"/>
      <c r="X723" s="157"/>
      <c r="Y723" s="157"/>
      <c r="Z723" s="147"/>
      <c r="AA723" s="147"/>
      <c r="AB723" s="147"/>
      <c r="AC723" s="147"/>
      <c r="AD723" s="147"/>
      <c r="AE723" s="147"/>
      <c r="AF723" s="147"/>
      <c r="AG723" s="147" t="s">
        <v>128</v>
      </c>
      <c r="AH723" s="147">
        <v>0</v>
      </c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outlineLevel="3" x14ac:dyDescent="0.2">
      <c r="A724" s="154"/>
      <c r="B724" s="155"/>
      <c r="C724" s="188" t="s">
        <v>152</v>
      </c>
      <c r="D724" s="160"/>
      <c r="E724" s="161">
        <v>11.175000000000001</v>
      </c>
      <c r="F724" s="157"/>
      <c r="G724" s="157"/>
      <c r="H724" s="157"/>
      <c r="I724" s="157"/>
      <c r="J724" s="157"/>
      <c r="K724" s="157"/>
      <c r="L724" s="157"/>
      <c r="M724" s="157"/>
      <c r="N724" s="156"/>
      <c r="O724" s="156"/>
      <c r="P724" s="156"/>
      <c r="Q724" s="156"/>
      <c r="R724" s="157"/>
      <c r="S724" s="157"/>
      <c r="T724" s="157"/>
      <c r="U724" s="157"/>
      <c r="V724" s="157"/>
      <c r="W724" s="157"/>
      <c r="X724" s="157"/>
      <c r="Y724" s="157"/>
      <c r="Z724" s="147"/>
      <c r="AA724" s="147"/>
      <c r="AB724" s="147"/>
      <c r="AC724" s="147"/>
      <c r="AD724" s="147"/>
      <c r="AE724" s="147"/>
      <c r="AF724" s="147"/>
      <c r="AG724" s="147" t="s">
        <v>128</v>
      </c>
      <c r="AH724" s="147">
        <v>1</v>
      </c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outlineLevel="1" x14ac:dyDescent="0.2">
      <c r="A725" s="170">
        <v>111</v>
      </c>
      <c r="B725" s="171" t="s">
        <v>557</v>
      </c>
      <c r="C725" s="186" t="s">
        <v>558</v>
      </c>
      <c r="D725" s="172" t="s">
        <v>170</v>
      </c>
      <c r="E725" s="173">
        <v>26.647500000000001</v>
      </c>
      <c r="F725" s="174"/>
      <c r="G725" s="175">
        <f>ROUND(E725*F725,2)</f>
        <v>0</v>
      </c>
      <c r="H725" s="174"/>
      <c r="I725" s="175">
        <f>ROUND(E725*H725,2)</f>
        <v>0</v>
      </c>
      <c r="J725" s="174"/>
      <c r="K725" s="175">
        <f>ROUND(E725*J725,2)</f>
        <v>0</v>
      </c>
      <c r="L725" s="175">
        <v>15</v>
      </c>
      <c r="M725" s="175">
        <f>G725*(1+L725/100)</f>
        <v>0</v>
      </c>
      <c r="N725" s="173">
        <v>1.4200000000000001E-2</v>
      </c>
      <c r="O725" s="173">
        <f>ROUND(E725*N725,2)</f>
        <v>0.38</v>
      </c>
      <c r="P725" s="173">
        <v>0</v>
      </c>
      <c r="Q725" s="173">
        <f>ROUND(E725*P725,2)</f>
        <v>0</v>
      </c>
      <c r="R725" s="175" t="s">
        <v>202</v>
      </c>
      <c r="S725" s="175" t="s">
        <v>123</v>
      </c>
      <c r="T725" s="176" t="s">
        <v>123</v>
      </c>
      <c r="U725" s="157">
        <v>0</v>
      </c>
      <c r="V725" s="157">
        <f>ROUND(E725*U725,2)</f>
        <v>0</v>
      </c>
      <c r="W725" s="157"/>
      <c r="X725" s="157" t="s">
        <v>204</v>
      </c>
      <c r="Y725" s="157" t="s">
        <v>125</v>
      </c>
      <c r="Z725" s="147"/>
      <c r="AA725" s="147"/>
      <c r="AB725" s="147"/>
      <c r="AC725" s="147"/>
      <c r="AD725" s="147"/>
      <c r="AE725" s="147"/>
      <c r="AF725" s="147"/>
      <c r="AG725" s="147" t="s">
        <v>205</v>
      </c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outlineLevel="2" x14ac:dyDescent="0.2">
      <c r="A726" s="154"/>
      <c r="B726" s="155"/>
      <c r="C726" s="187" t="s">
        <v>559</v>
      </c>
      <c r="D726" s="158"/>
      <c r="E726" s="159">
        <v>26.647500000000001</v>
      </c>
      <c r="F726" s="157"/>
      <c r="G726" s="157"/>
      <c r="H726" s="157"/>
      <c r="I726" s="157"/>
      <c r="J726" s="157"/>
      <c r="K726" s="157"/>
      <c r="L726" s="157"/>
      <c r="M726" s="157"/>
      <c r="N726" s="156"/>
      <c r="O726" s="156"/>
      <c r="P726" s="156"/>
      <c r="Q726" s="156"/>
      <c r="R726" s="157"/>
      <c r="S726" s="157"/>
      <c r="T726" s="157"/>
      <c r="U726" s="157"/>
      <c r="V726" s="157"/>
      <c r="W726" s="157"/>
      <c r="X726" s="157"/>
      <c r="Y726" s="157"/>
      <c r="Z726" s="147"/>
      <c r="AA726" s="147"/>
      <c r="AB726" s="147"/>
      <c r="AC726" s="147"/>
      <c r="AD726" s="147"/>
      <c r="AE726" s="147"/>
      <c r="AF726" s="147"/>
      <c r="AG726" s="147" t="s">
        <v>128</v>
      </c>
      <c r="AH726" s="147">
        <v>0</v>
      </c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outlineLevel="1" x14ac:dyDescent="0.2">
      <c r="A727" s="178">
        <v>112</v>
      </c>
      <c r="B727" s="179" t="s">
        <v>560</v>
      </c>
      <c r="C727" s="189" t="s">
        <v>561</v>
      </c>
      <c r="D727" s="180" t="s">
        <v>347</v>
      </c>
      <c r="E727" s="181">
        <v>0.49636999999999998</v>
      </c>
      <c r="F727" s="182"/>
      <c r="G727" s="183">
        <f>ROUND(E727*F727,2)</f>
        <v>0</v>
      </c>
      <c r="H727" s="182"/>
      <c r="I727" s="183">
        <f>ROUND(E727*H727,2)</f>
        <v>0</v>
      </c>
      <c r="J727" s="182"/>
      <c r="K727" s="183">
        <f>ROUND(E727*J727,2)</f>
        <v>0</v>
      </c>
      <c r="L727" s="183">
        <v>15</v>
      </c>
      <c r="M727" s="183">
        <f>G727*(1+L727/100)</f>
        <v>0</v>
      </c>
      <c r="N727" s="181">
        <v>0</v>
      </c>
      <c r="O727" s="181">
        <f>ROUND(E727*N727,2)</f>
        <v>0</v>
      </c>
      <c r="P727" s="181">
        <v>0</v>
      </c>
      <c r="Q727" s="181">
        <f>ROUND(E727*P727,2)</f>
        <v>0</v>
      </c>
      <c r="R727" s="183"/>
      <c r="S727" s="183" t="s">
        <v>123</v>
      </c>
      <c r="T727" s="184" t="s">
        <v>123</v>
      </c>
      <c r="U727" s="157">
        <v>1.2649999999999999</v>
      </c>
      <c r="V727" s="157">
        <f>ROUND(E727*U727,2)</f>
        <v>0.63</v>
      </c>
      <c r="W727" s="157"/>
      <c r="X727" s="157" t="s">
        <v>348</v>
      </c>
      <c r="Y727" s="157" t="s">
        <v>125</v>
      </c>
      <c r="Z727" s="147"/>
      <c r="AA727" s="147"/>
      <c r="AB727" s="147"/>
      <c r="AC727" s="147"/>
      <c r="AD727" s="147"/>
      <c r="AE727" s="147"/>
      <c r="AF727" s="147"/>
      <c r="AG727" s="147" t="s">
        <v>349</v>
      </c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x14ac:dyDescent="0.2">
      <c r="A728" s="163" t="s">
        <v>118</v>
      </c>
      <c r="B728" s="164" t="s">
        <v>85</v>
      </c>
      <c r="C728" s="185" t="s">
        <v>86</v>
      </c>
      <c r="D728" s="165"/>
      <c r="E728" s="166"/>
      <c r="F728" s="167"/>
      <c r="G728" s="167">
        <f>SUMIF(AG729:AG785,"&lt;&gt;NOR",G729:G785)</f>
        <v>0</v>
      </c>
      <c r="H728" s="167"/>
      <c r="I728" s="167">
        <f>SUM(I729:I785)</f>
        <v>0</v>
      </c>
      <c r="J728" s="167"/>
      <c r="K728" s="167">
        <f>SUM(K729:K785)</f>
        <v>0</v>
      </c>
      <c r="L728" s="167"/>
      <c r="M728" s="167">
        <f>SUM(M729:M785)</f>
        <v>0</v>
      </c>
      <c r="N728" s="166"/>
      <c r="O728" s="166">
        <f>SUM(O729:O785)</f>
        <v>0.03</v>
      </c>
      <c r="P728" s="166"/>
      <c r="Q728" s="166">
        <f>SUM(Q729:Q785)</f>
        <v>0</v>
      </c>
      <c r="R728" s="167"/>
      <c r="S728" s="167"/>
      <c r="T728" s="168"/>
      <c r="U728" s="162"/>
      <c r="V728" s="162">
        <f>SUM(V729:V785)</f>
        <v>14.639999999999999</v>
      </c>
      <c r="W728" s="162"/>
      <c r="X728" s="162"/>
      <c r="Y728" s="162"/>
      <c r="AG728" t="s">
        <v>119</v>
      </c>
    </row>
    <row r="729" spans="1:60" outlineLevel="1" x14ac:dyDescent="0.2">
      <c r="A729" s="170">
        <v>113</v>
      </c>
      <c r="B729" s="171" t="s">
        <v>562</v>
      </c>
      <c r="C729" s="186" t="s">
        <v>563</v>
      </c>
      <c r="D729" s="172" t="s">
        <v>170</v>
      </c>
      <c r="E729" s="173">
        <v>26.97372</v>
      </c>
      <c r="F729" s="174"/>
      <c r="G729" s="175">
        <f>ROUND(E729*F729,2)</f>
        <v>0</v>
      </c>
      <c r="H729" s="174"/>
      <c r="I729" s="175">
        <f>ROUND(E729*H729,2)</f>
        <v>0</v>
      </c>
      <c r="J729" s="174"/>
      <c r="K729" s="175">
        <f>ROUND(E729*J729,2)</f>
        <v>0</v>
      </c>
      <c r="L729" s="175">
        <v>15</v>
      </c>
      <c r="M729" s="175">
        <f>G729*(1+L729/100)</f>
        <v>0</v>
      </c>
      <c r="N729" s="173">
        <v>4.2000000000000002E-4</v>
      </c>
      <c r="O729" s="173">
        <f>ROUND(E729*N729,2)</f>
        <v>0.01</v>
      </c>
      <c r="P729" s="173">
        <v>0</v>
      </c>
      <c r="Q729" s="173">
        <f>ROUND(E729*P729,2)</f>
        <v>0</v>
      </c>
      <c r="R729" s="175"/>
      <c r="S729" s="175" t="s">
        <v>123</v>
      </c>
      <c r="T729" s="176" t="s">
        <v>123</v>
      </c>
      <c r="U729" s="157">
        <v>0.13383999999999999</v>
      </c>
      <c r="V729" s="157">
        <f>ROUND(E729*U729,2)</f>
        <v>3.61</v>
      </c>
      <c r="W729" s="157"/>
      <c r="X729" s="157" t="s">
        <v>124</v>
      </c>
      <c r="Y729" s="157" t="s">
        <v>125</v>
      </c>
      <c r="Z729" s="147"/>
      <c r="AA729" s="147"/>
      <c r="AB729" s="147"/>
      <c r="AC729" s="147"/>
      <c r="AD729" s="147"/>
      <c r="AE729" s="147"/>
      <c r="AF729" s="147"/>
      <c r="AG729" s="147" t="s">
        <v>126</v>
      </c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outlineLevel="2" x14ac:dyDescent="0.2">
      <c r="A730" s="154"/>
      <c r="B730" s="155"/>
      <c r="C730" s="187" t="s">
        <v>127</v>
      </c>
      <c r="D730" s="158"/>
      <c r="E730" s="159"/>
      <c r="F730" s="157"/>
      <c r="G730" s="157"/>
      <c r="H730" s="157"/>
      <c r="I730" s="157"/>
      <c r="J730" s="157"/>
      <c r="K730" s="157"/>
      <c r="L730" s="157"/>
      <c r="M730" s="157"/>
      <c r="N730" s="156"/>
      <c r="O730" s="156"/>
      <c r="P730" s="156"/>
      <c r="Q730" s="156"/>
      <c r="R730" s="157"/>
      <c r="S730" s="157"/>
      <c r="T730" s="157"/>
      <c r="U730" s="157"/>
      <c r="V730" s="157"/>
      <c r="W730" s="157"/>
      <c r="X730" s="157"/>
      <c r="Y730" s="157"/>
      <c r="Z730" s="147"/>
      <c r="AA730" s="147"/>
      <c r="AB730" s="147"/>
      <c r="AC730" s="147"/>
      <c r="AD730" s="147"/>
      <c r="AE730" s="147"/>
      <c r="AF730" s="147"/>
      <c r="AG730" s="147" t="s">
        <v>128</v>
      </c>
      <c r="AH730" s="147">
        <v>0</v>
      </c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outlineLevel="3" x14ac:dyDescent="0.2">
      <c r="A731" s="154"/>
      <c r="B731" s="155"/>
      <c r="C731" s="187" t="s">
        <v>564</v>
      </c>
      <c r="D731" s="158"/>
      <c r="E731" s="159">
        <v>2.2517999999999998</v>
      </c>
      <c r="F731" s="157"/>
      <c r="G731" s="157"/>
      <c r="H731" s="157"/>
      <c r="I731" s="157"/>
      <c r="J731" s="157"/>
      <c r="K731" s="157"/>
      <c r="L731" s="157"/>
      <c r="M731" s="157"/>
      <c r="N731" s="156"/>
      <c r="O731" s="156"/>
      <c r="P731" s="156"/>
      <c r="Q731" s="156"/>
      <c r="R731" s="157"/>
      <c r="S731" s="157"/>
      <c r="T731" s="157"/>
      <c r="U731" s="157"/>
      <c r="V731" s="157"/>
      <c r="W731" s="157"/>
      <c r="X731" s="157"/>
      <c r="Y731" s="157"/>
      <c r="Z731" s="147"/>
      <c r="AA731" s="147"/>
      <c r="AB731" s="147"/>
      <c r="AC731" s="147"/>
      <c r="AD731" s="147"/>
      <c r="AE731" s="147"/>
      <c r="AF731" s="147"/>
      <c r="AG731" s="147" t="s">
        <v>128</v>
      </c>
      <c r="AH731" s="147">
        <v>0</v>
      </c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outlineLevel="3" x14ac:dyDescent="0.2">
      <c r="A732" s="154"/>
      <c r="B732" s="155"/>
      <c r="C732" s="187" t="s">
        <v>565</v>
      </c>
      <c r="D732" s="158"/>
      <c r="E732" s="159">
        <v>2.2517999999999998</v>
      </c>
      <c r="F732" s="157"/>
      <c r="G732" s="157"/>
      <c r="H732" s="157"/>
      <c r="I732" s="157"/>
      <c r="J732" s="157"/>
      <c r="K732" s="157"/>
      <c r="L732" s="157"/>
      <c r="M732" s="157"/>
      <c r="N732" s="156"/>
      <c r="O732" s="156"/>
      <c r="P732" s="156"/>
      <c r="Q732" s="156"/>
      <c r="R732" s="157"/>
      <c r="S732" s="157"/>
      <c r="T732" s="157"/>
      <c r="U732" s="157"/>
      <c r="V732" s="157"/>
      <c r="W732" s="157"/>
      <c r="X732" s="157"/>
      <c r="Y732" s="157"/>
      <c r="Z732" s="147"/>
      <c r="AA732" s="147"/>
      <c r="AB732" s="147"/>
      <c r="AC732" s="147"/>
      <c r="AD732" s="147"/>
      <c r="AE732" s="147"/>
      <c r="AF732" s="147"/>
      <c r="AG732" s="147" t="s">
        <v>128</v>
      </c>
      <c r="AH732" s="147">
        <v>0</v>
      </c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outlineLevel="3" x14ac:dyDescent="0.2">
      <c r="A733" s="154"/>
      <c r="B733" s="155"/>
      <c r="C733" s="188" t="s">
        <v>152</v>
      </c>
      <c r="D733" s="160"/>
      <c r="E733" s="161">
        <v>4.5035999999999996</v>
      </c>
      <c r="F733" s="157"/>
      <c r="G733" s="157"/>
      <c r="H733" s="157"/>
      <c r="I733" s="157"/>
      <c r="J733" s="157"/>
      <c r="K733" s="157"/>
      <c r="L733" s="157"/>
      <c r="M733" s="157"/>
      <c r="N733" s="156"/>
      <c r="O733" s="156"/>
      <c r="P733" s="156"/>
      <c r="Q733" s="156"/>
      <c r="R733" s="157"/>
      <c r="S733" s="157"/>
      <c r="T733" s="157"/>
      <c r="U733" s="157"/>
      <c r="V733" s="157"/>
      <c r="W733" s="157"/>
      <c r="X733" s="157"/>
      <c r="Y733" s="157"/>
      <c r="Z733" s="147"/>
      <c r="AA733" s="147"/>
      <c r="AB733" s="147"/>
      <c r="AC733" s="147"/>
      <c r="AD733" s="147"/>
      <c r="AE733" s="147"/>
      <c r="AF733" s="147"/>
      <c r="AG733" s="147" t="s">
        <v>128</v>
      </c>
      <c r="AH733" s="147">
        <v>1</v>
      </c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3" x14ac:dyDescent="0.2">
      <c r="A734" s="154"/>
      <c r="B734" s="155"/>
      <c r="C734" s="187" t="s">
        <v>127</v>
      </c>
      <c r="D734" s="158"/>
      <c r="E734" s="159"/>
      <c r="F734" s="157"/>
      <c r="G734" s="157"/>
      <c r="H734" s="157"/>
      <c r="I734" s="157"/>
      <c r="J734" s="157"/>
      <c r="K734" s="157"/>
      <c r="L734" s="157"/>
      <c r="M734" s="157"/>
      <c r="N734" s="156"/>
      <c r="O734" s="156"/>
      <c r="P734" s="156"/>
      <c r="Q734" s="156"/>
      <c r="R734" s="157"/>
      <c r="S734" s="157"/>
      <c r="T734" s="157"/>
      <c r="U734" s="157"/>
      <c r="V734" s="157"/>
      <c r="W734" s="157"/>
      <c r="X734" s="157"/>
      <c r="Y734" s="157"/>
      <c r="Z734" s="147"/>
      <c r="AA734" s="147"/>
      <c r="AB734" s="147"/>
      <c r="AC734" s="147"/>
      <c r="AD734" s="147"/>
      <c r="AE734" s="147"/>
      <c r="AF734" s="147"/>
      <c r="AG734" s="147" t="s">
        <v>128</v>
      </c>
      <c r="AH734" s="147">
        <v>0</v>
      </c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3" x14ac:dyDescent="0.2">
      <c r="A735" s="154"/>
      <c r="B735" s="155"/>
      <c r="C735" s="187" t="s">
        <v>566</v>
      </c>
      <c r="D735" s="158"/>
      <c r="E735" s="159">
        <v>1.7514000000000001</v>
      </c>
      <c r="F735" s="157"/>
      <c r="G735" s="157"/>
      <c r="H735" s="157"/>
      <c r="I735" s="157"/>
      <c r="J735" s="157"/>
      <c r="K735" s="157"/>
      <c r="L735" s="157"/>
      <c r="M735" s="157"/>
      <c r="N735" s="156"/>
      <c r="O735" s="156"/>
      <c r="P735" s="156"/>
      <c r="Q735" s="156"/>
      <c r="R735" s="157"/>
      <c r="S735" s="157"/>
      <c r="T735" s="157"/>
      <c r="U735" s="157"/>
      <c r="V735" s="157"/>
      <c r="W735" s="157"/>
      <c r="X735" s="157"/>
      <c r="Y735" s="157"/>
      <c r="Z735" s="147"/>
      <c r="AA735" s="147"/>
      <c r="AB735" s="147"/>
      <c r="AC735" s="147"/>
      <c r="AD735" s="147"/>
      <c r="AE735" s="147"/>
      <c r="AF735" s="147"/>
      <c r="AG735" s="147" t="s">
        <v>128</v>
      </c>
      <c r="AH735" s="147">
        <v>0</v>
      </c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outlineLevel="3" x14ac:dyDescent="0.2">
      <c r="A736" s="154"/>
      <c r="B736" s="155"/>
      <c r="C736" s="187" t="s">
        <v>146</v>
      </c>
      <c r="D736" s="158"/>
      <c r="E736" s="159"/>
      <c r="F736" s="157"/>
      <c r="G736" s="157"/>
      <c r="H736" s="157"/>
      <c r="I736" s="157"/>
      <c r="J736" s="157"/>
      <c r="K736" s="157"/>
      <c r="L736" s="157"/>
      <c r="M736" s="157"/>
      <c r="N736" s="156"/>
      <c r="O736" s="156"/>
      <c r="P736" s="156"/>
      <c r="Q736" s="156"/>
      <c r="R736" s="157"/>
      <c r="S736" s="157"/>
      <c r="T736" s="157"/>
      <c r="U736" s="157"/>
      <c r="V736" s="157"/>
      <c r="W736" s="157"/>
      <c r="X736" s="157"/>
      <c r="Y736" s="157"/>
      <c r="Z736" s="147"/>
      <c r="AA736" s="147"/>
      <c r="AB736" s="147"/>
      <c r="AC736" s="147"/>
      <c r="AD736" s="147"/>
      <c r="AE736" s="147"/>
      <c r="AF736" s="147"/>
      <c r="AG736" s="147" t="s">
        <v>128</v>
      </c>
      <c r="AH736" s="147">
        <v>0</v>
      </c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outlineLevel="3" x14ac:dyDescent="0.2">
      <c r="A737" s="154"/>
      <c r="B737" s="155"/>
      <c r="C737" s="187" t="s">
        <v>567</v>
      </c>
      <c r="D737" s="158"/>
      <c r="E737" s="159">
        <v>8.2814399999999999</v>
      </c>
      <c r="F737" s="157"/>
      <c r="G737" s="157"/>
      <c r="H737" s="157"/>
      <c r="I737" s="157"/>
      <c r="J737" s="157"/>
      <c r="K737" s="157"/>
      <c r="L737" s="157"/>
      <c r="M737" s="157"/>
      <c r="N737" s="156"/>
      <c r="O737" s="156"/>
      <c r="P737" s="156"/>
      <c r="Q737" s="156"/>
      <c r="R737" s="157"/>
      <c r="S737" s="157"/>
      <c r="T737" s="157"/>
      <c r="U737" s="157"/>
      <c r="V737" s="157"/>
      <c r="W737" s="157"/>
      <c r="X737" s="157"/>
      <c r="Y737" s="157"/>
      <c r="Z737" s="147"/>
      <c r="AA737" s="147"/>
      <c r="AB737" s="147"/>
      <c r="AC737" s="147"/>
      <c r="AD737" s="147"/>
      <c r="AE737" s="147"/>
      <c r="AF737" s="147"/>
      <c r="AG737" s="147" t="s">
        <v>128</v>
      </c>
      <c r="AH737" s="147">
        <v>0</v>
      </c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outlineLevel="3" x14ac:dyDescent="0.2">
      <c r="A738" s="154"/>
      <c r="B738" s="155"/>
      <c r="C738" s="187" t="s">
        <v>153</v>
      </c>
      <c r="D738" s="158"/>
      <c r="E738" s="159"/>
      <c r="F738" s="157"/>
      <c r="G738" s="157"/>
      <c r="H738" s="157"/>
      <c r="I738" s="157"/>
      <c r="J738" s="157"/>
      <c r="K738" s="157"/>
      <c r="L738" s="157"/>
      <c r="M738" s="157"/>
      <c r="N738" s="156"/>
      <c r="O738" s="156"/>
      <c r="P738" s="156"/>
      <c r="Q738" s="156"/>
      <c r="R738" s="157"/>
      <c r="S738" s="157"/>
      <c r="T738" s="157"/>
      <c r="U738" s="157"/>
      <c r="V738" s="157"/>
      <c r="W738" s="157"/>
      <c r="X738" s="157"/>
      <c r="Y738" s="157"/>
      <c r="Z738" s="147"/>
      <c r="AA738" s="147"/>
      <c r="AB738" s="147"/>
      <c r="AC738" s="147"/>
      <c r="AD738" s="147"/>
      <c r="AE738" s="147"/>
      <c r="AF738" s="147"/>
      <c r="AG738" s="147" t="s">
        <v>128</v>
      </c>
      <c r="AH738" s="147">
        <v>0</v>
      </c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outlineLevel="3" x14ac:dyDescent="0.2">
      <c r="A739" s="154"/>
      <c r="B739" s="155"/>
      <c r="C739" s="187" t="s">
        <v>568</v>
      </c>
      <c r="D739" s="158"/>
      <c r="E739" s="159">
        <v>8.2814399999999999</v>
      </c>
      <c r="F739" s="157"/>
      <c r="G739" s="157"/>
      <c r="H739" s="157"/>
      <c r="I739" s="157"/>
      <c r="J739" s="157"/>
      <c r="K739" s="157"/>
      <c r="L739" s="157"/>
      <c r="M739" s="157"/>
      <c r="N739" s="156"/>
      <c r="O739" s="156"/>
      <c r="P739" s="156"/>
      <c r="Q739" s="156"/>
      <c r="R739" s="157"/>
      <c r="S739" s="157"/>
      <c r="T739" s="157"/>
      <c r="U739" s="157"/>
      <c r="V739" s="157"/>
      <c r="W739" s="157"/>
      <c r="X739" s="157"/>
      <c r="Y739" s="157"/>
      <c r="Z739" s="147"/>
      <c r="AA739" s="147"/>
      <c r="AB739" s="147"/>
      <c r="AC739" s="147"/>
      <c r="AD739" s="147"/>
      <c r="AE739" s="147"/>
      <c r="AF739" s="147"/>
      <c r="AG739" s="147" t="s">
        <v>128</v>
      </c>
      <c r="AH739" s="147">
        <v>0</v>
      </c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outlineLevel="3" x14ac:dyDescent="0.2">
      <c r="A740" s="154"/>
      <c r="B740" s="155"/>
      <c r="C740" s="187" t="s">
        <v>569</v>
      </c>
      <c r="D740" s="158"/>
      <c r="E740" s="159">
        <v>1.3802399999999999</v>
      </c>
      <c r="F740" s="157"/>
      <c r="G740" s="157"/>
      <c r="H740" s="157"/>
      <c r="I740" s="157"/>
      <c r="J740" s="157"/>
      <c r="K740" s="157"/>
      <c r="L740" s="157"/>
      <c r="M740" s="157"/>
      <c r="N740" s="156"/>
      <c r="O740" s="156"/>
      <c r="P740" s="156"/>
      <c r="Q740" s="156"/>
      <c r="R740" s="157"/>
      <c r="S740" s="157"/>
      <c r="T740" s="157"/>
      <c r="U740" s="157"/>
      <c r="V740" s="157"/>
      <c r="W740" s="157"/>
      <c r="X740" s="157"/>
      <c r="Y740" s="157"/>
      <c r="Z740" s="147"/>
      <c r="AA740" s="147"/>
      <c r="AB740" s="147"/>
      <c r="AC740" s="147"/>
      <c r="AD740" s="147"/>
      <c r="AE740" s="147"/>
      <c r="AF740" s="147"/>
      <c r="AG740" s="147" t="s">
        <v>128</v>
      </c>
      <c r="AH740" s="147">
        <v>0</v>
      </c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outlineLevel="3" x14ac:dyDescent="0.2">
      <c r="A741" s="154"/>
      <c r="B741" s="155"/>
      <c r="C741" s="188" t="s">
        <v>152</v>
      </c>
      <c r="D741" s="160"/>
      <c r="E741" s="161">
        <v>19.694520000000001</v>
      </c>
      <c r="F741" s="157"/>
      <c r="G741" s="157"/>
      <c r="H741" s="157"/>
      <c r="I741" s="157"/>
      <c r="J741" s="157"/>
      <c r="K741" s="157"/>
      <c r="L741" s="157"/>
      <c r="M741" s="157"/>
      <c r="N741" s="156"/>
      <c r="O741" s="156"/>
      <c r="P741" s="156"/>
      <c r="Q741" s="156"/>
      <c r="R741" s="157"/>
      <c r="S741" s="157"/>
      <c r="T741" s="157"/>
      <c r="U741" s="157"/>
      <c r="V741" s="157"/>
      <c r="W741" s="157"/>
      <c r="X741" s="157"/>
      <c r="Y741" s="157"/>
      <c r="Z741" s="147"/>
      <c r="AA741" s="147"/>
      <c r="AB741" s="147"/>
      <c r="AC741" s="147"/>
      <c r="AD741" s="147"/>
      <c r="AE741" s="147"/>
      <c r="AF741" s="147"/>
      <c r="AG741" s="147" t="s">
        <v>128</v>
      </c>
      <c r="AH741" s="147">
        <v>1</v>
      </c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outlineLevel="3" x14ac:dyDescent="0.2">
      <c r="A742" s="154"/>
      <c r="B742" s="155"/>
      <c r="C742" s="187" t="s">
        <v>158</v>
      </c>
      <c r="D742" s="158"/>
      <c r="E742" s="159"/>
      <c r="F742" s="157"/>
      <c r="G742" s="157"/>
      <c r="H742" s="157"/>
      <c r="I742" s="157"/>
      <c r="J742" s="157"/>
      <c r="K742" s="157"/>
      <c r="L742" s="157"/>
      <c r="M742" s="157"/>
      <c r="N742" s="156"/>
      <c r="O742" s="156"/>
      <c r="P742" s="156"/>
      <c r="Q742" s="156"/>
      <c r="R742" s="157"/>
      <c r="S742" s="157"/>
      <c r="T742" s="157"/>
      <c r="U742" s="157"/>
      <c r="V742" s="157"/>
      <c r="W742" s="157"/>
      <c r="X742" s="157"/>
      <c r="Y742" s="157"/>
      <c r="Z742" s="147"/>
      <c r="AA742" s="147"/>
      <c r="AB742" s="147"/>
      <c r="AC742" s="147"/>
      <c r="AD742" s="147"/>
      <c r="AE742" s="147"/>
      <c r="AF742" s="147"/>
      <c r="AG742" s="147" t="s">
        <v>128</v>
      </c>
      <c r="AH742" s="147">
        <v>0</v>
      </c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outlineLevel="3" x14ac:dyDescent="0.2">
      <c r="A743" s="154"/>
      <c r="B743" s="155"/>
      <c r="C743" s="187" t="s">
        <v>570</v>
      </c>
      <c r="D743" s="158"/>
      <c r="E743" s="159">
        <v>2.7755999999999998</v>
      </c>
      <c r="F743" s="157"/>
      <c r="G743" s="157"/>
      <c r="H743" s="157"/>
      <c r="I743" s="157"/>
      <c r="J743" s="157"/>
      <c r="K743" s="157"/>
      <c r="L743" s="157"/>
      <c r="M743" s="157"/>
      <c r="N743" s="156"/>
      <c r="O743" s="156"/>
      <c r="P743" s="156"/>
      <c r="Q743" s="156"/>
      <c r="R743" s="157"/>
      <c r="S743" s="157"/>
      <c r="T743" s="157"/>
      <c r="U743" s="157"/>
      <c r="V743" s="157"/>
      <c r="W743" s="157"/>
      <c r="X743" s="157"/>
      <c r="Y743" s="157"/>
      <c r="Z743" s="147"/>
      <c r="AA743" s="147"/>
      <c r="AB743" s="147"/>
      <c r="AC743" s="147"/>
      <c r="AD743" s="147"/>
      <c r="AE743" s="147"/>
      <c r="AF743" s="147"/>
      <c r="AG743" s="147" t="s">
        <v>128</v>
      </c>
      <c r="AH743" s="147">
        <v>0</v>
      </c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outlineLevel="3" x14ac:dyDescent="0.2">
      <c r="A744" s="154"/>
      <c r="B744" s="155"/>
      <c r="C744" s="188" t="s">
        <v>152</v>
      </c>
      <c r="D744" s="160"/>
      <c r="E744" s="161">
        <v>2.7755999999999998</v>
      </c>
      <c r="F744" s="157"/>
      <c r="G744" s="157"/>
      <c r="H744" s="157"/>
      <c r="I744" s="157"/>
      <c r="J744" s="157"/>
      <c r="K744" s="157"/>
      <c r="L744" s="157"/>
      <c r="M744" s="157"/>
      <c r="N744" s="156"/>
      <c r="O744" s="156"/>
      <c r="P744" s="156"/>
      <c r="Q744" s="156"/>
      <c r="R744" s="157"/>
      <c r="S744" s="157"/>
      <c r="T744" s="157"/>
      <c r="U744" s="157"/>
      <c r="V744" s="157"/>
      <c r="W744" s="157"/>
      <c r="X744" s="157"/>
      <c r="Y744" s="157"/>
      <c r="Z744" s="147"/>
      <c r="AA744" s="147"/>
      <c r="AB744" s="147"/>
      <c r="AC744" s="147"/>
      <c r="AD744" s="147"/>
      <c r="AE744" s="147"/>
      <c r="AF744" s="147"/>
      <c r="AG744" s="147" t="s">
        <v>128</v>
      </c>
      <c r="AH744" s="147">
        <v>1</v>
      </c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outlineLevel="1" x14ac:dyDescent="0.2">
      <c r="A745" s="170">
        <v>114</v>
      </c>
      <c r="B745" s="171" t="s">
        <v>571</v>
      </c>
      <c r="C745" s="186" t="s">
        <v>572</v>
      </c>
      <c r="D745" s="172" t="s">
        <v>170</v>
      </c>
      <c r="E745" s="173">
        <v>50</v>
      </c>
      <c r="F745" s="174"/>
      <c r="G745" s="175">
        <f>ROUND(E745*F745,2)</f>
        <v>0</v>
      </c>
      <c r="H745" s="174"/>
      <c r="I745" s="175">
        <f>ROUND(E745*H745,2)</f>
        <v>0</v>
      </c>
      <c r="J745" s="174"/>
      <c r="K745" s="175">
        <f>ROUND(E745*J745,2)</f>
        <v>0</v>
      </c>
      <c r="L745" s="175">
        <v>15</v>
      </c>
      <c r="M745" s="175">
        <f>G745*(1+L745/100)</f>
        <v>0</v>
      </c>
      <c r="N745" s="173">
        <v>1.3999999999999999E-4</v>
      </c>
      <c r="O745" s="173">
        <f>ROUND(E745*N745,2)</f>
        <v>0.01</v>
      </c>
      <c r="P745" s="173">
        <v>0</v>
      </c>
      <c r="Q745" s="173">
        <f>ROUND(E745*P745,2)</f>
        <v>0</v>
      </c>
      <c r="R745" s="175"/>
      <c r="S745" s="175" t="s">
        <v>123</v>
      </c>
      <c r="T745" s="176" t="s">
        <v>123</v>
      </c>
      <c r="U745" s="157">
        <v>0.10191</v>
      </c>
      <c r="V745" s="157">
        <f>ROUND(E745*U745,2)</f>
        <v>5.0999999999999996</v>
      </c>
      <c r="W745" s="157"/>
      <c r="X745" s="157" t="s">
        <v>124</v>
      </c>
      <c r="Y745" s="157" t="s">
        <v>125</v>
      </c>
      <c r="Z745" s="147"/>
      <c r="AA745" s="147"/>
      <c r="AB745" s="147"/>
      <c r="AC745" s="147"/>
      <c r="AD745" s="147"/>
      <c r="AE745" s="147"/>
      <c r="AF745" s="147"/>
      <c r="AG745" s="147" t="s">
        <v>126</v>
      </c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outlineLevel="2" x14ac:dyDescent="0.2">
      <c r="A746" s="154"/>
      <c r="B746" s="155"/>
      <c r="C746" s="187" t="s">
        <v>573</v>
      </c>
      <c r="D746" s="158"/>
      <c r="E746" s="159">
        <v>50</v>
      </c>
      <c r="F746" s="157"/>
      <c r="G746" s="157"/>
      <c r="H746" s="157"/>
      <c r="I746" s="157"/>
      <c r="J746" s="157"/>
      <c r="K746" s="157"/>
      <c r="L746" s="157"/>
      <c r="M746" s="157"/>
      <c r="N746" s="156"/>
      <c r="O746" s="156"/>
      <c r="P746" s="156"/>
      <c r="Q746" s="156"/>
      <c r="R746" s="157"/>
      <c r="S746" s="157"/>
      <c r="T746" s="157"/>
      <c r="U746" s="157"/>
      <c r="V746" s="157"/>
      <c r="W746" s="157"/>
      <c r="X746" s="157"/>
      <c r="Y746" s="157"/>
      <c r="Z746" s="147"/>
      <c r="AA746" s="147"/>
      <c r="AB746" s="147"/>
      <c r="AC746" s="147"/>
      <c r="AD746" s="147"/>
      <c r="AE746" s="147"/>
      <c r="AF746" s="147"/>
      <c r="AG746" s="147" t="s">
        <v>128</v>
      </c>
      <c r="AH746" s="147">
        <v>0</v>
      </c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outlineLevel="1" x14ac:dyDescent="0.2">
      <c r="A747" s="170">
        <v>115</v>
      </c>
      <c r="B747" s="171" t="s">
        <v>574</v>
      </c>
      <c r="C747" s="186" t="s">
        <v>575</v>
      </c>
      <c r="D747" s="172" t="s">
        <v>170</v>
      </c>
      <c r="E747" s="173">
        <v>54.366250000000001</v>
      </c>
      <c r="F747" s="174"/>
      <c r="G747" s="175">
        <f>ROUND(E747*F747,2)</f>
        <v>0</v>
      </c>
      <c r="H747" s="174"/>
      <c r="I747" s="175">
        <f>ROUND(E747*H747,2)</f>
        <v>0</v>
      </c>
      <c r="J747" s="174"/>
      <c r="K747" s="175">
        <f>ROUND(E747*J747,2)</f>
        <v>0</v>
      </c>
      <c r="L747" s="175">
        <v>15</v>
      </c>
      <c r="M747" s="175">
        <f>G747*(1+L747/100)</f>
        <v>0</v>
      </c>
      <c r="N747" s="173">
        <v>1.4999999999999999E-4</v>
      </c>
      <c r="O747" s="173">
        <f>ROUND(E747*N747,2)</f>
        <v>0.01</v>
      </c>
      <c r="P747" s="173">
        <v>0</v>
      </c>
      <c r="Q747" s="173">
        <f>ROUND(E747*P747,2)</f>
        <v>0</v>
      </c>
      <c r="R747" s="175"/>
      <c r="S747" s="175" t="s">
        <v>123</v>
      </c>
      <c r="T747" s="176" t="s">
        <v>123</v>
      </c>
      <c r="U747" s="157">
        <v>0.10902000000000001</v>
      </c>
      <c r="V747" s="157">
        <f>ROUND(E747*U747,2)</f>
        <v>5.93</v>
      </c>
      <c r="W747" s="157"/>
      <c r="X747" s="157" t="s">
        <v>124</v>
      </c>
      <c r="Y747" s="157" t="s">
        <v>125</v>
      </c>
      <c r="Z747" s="147"/>
      <c r="AA747" s="147"/>
      <c r="AB747" s="147"/>
      <c r="AC747" s="147"/>
      <c r="AD747" s="147"/>
      <c r="AE747" s="147"/>
      <c r="AF747" s="147"/>
      <c r="AG747" s="147" t="s">
        <v>126</v>
      </c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outlineLevel="2" x14ac:dyDescent="0.2">
      <c r="A748" s="154"/>
      <c r="B748" s="155"/>
      <c r="C748" s="187" t="s">
        <v>127</v>
      </c>
      <c r="D748" s="158"/>
      <c r="E748" s="159"/>
      <c r="F748" s="157"/>
      <c r="G748" s="157"/>
      <c r="H748" s="157"/>
      <c r="I748" s="157"/>
      <c r="J748" s="157"/>
      <c r="K748" s="157"/>
      <c r="L748" s="157"/>
      <c r="M748" s="157"/>
      <c r="N748" s="156"/>
      <c r="O748" s="156"/>
      <c r="P748" s="156"/>
      <c r="Q748" s="156"/>
      <c r="R748" s="157"/>
      <c r="S748" s="157"/>
      <c r="T748" s="157"/>
      <c r="U748" s="157"/>
      <c r="V748" s="157"/>
      <c r="W748" s="157"/>
      <c r="X748" s="157"/>
      <c r="Y748" s="157"/>
      <c r="Z748" s="147"/>
      <c r="AA748" s="147"/>
      <c r="AB748" s="147"/>
      <c r="AC748" s="147"/>
      <c r="AD748" s="147"/>
      <c r="AE748" s="147"/>
      <c r="AF748" s="147"/>
      <c r="AG748" s="147" t="s">
        <v>128</v>
      </c>
      <c r="AH748" s="147">
        <v>0</v>
      </c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outlineLevel="3" x14ac:dyDescent="0.2">
      <c r="A749" s="154"/>
      <c r="B749" s="155"/>
      <c r="C749" s="187" t="s">
        <v>233</v>
      </c>
      <c r="D749" s="158"/>
      <c r="E749" s="159">
        <v>3.8717999999999999</v>
      </c>
      <c r="F749" s="157"/>
      <c r="G749" s="157"/>
      <c r="H749" s="157"/>
      <c r="I749" s="157"/>
      <c r="J749" s="157"/>
      <c r="K749" s="157"/>
      <c r="L749" s="157"/>
      <c r="M749" s="157"/>
      <c r="N749" s="156"/>
      <c r="O749" s="156"/>
      <c r="P749" s="156"/>
      <c r="Q749" s="156"/>
      <c r="R749" s="157"/>
      <c r="S749" s="157"/>
      <c r="T749" s="157"/>
      <c r="U749" s="157"/>
      <c r="V749" s="157"/>
      <c r="W749" s="157"/>
      <c r="X749" s="157"/>
      <c r="Y749" s="157"/>
      <c r="Z749" s="147"/>
      <c r="AA749" s="147"/>
      <c r="AB749" s="147"/>
      <c r="AC749" s="147"/>
      <c r="AD749" s="147"/>
      <c r="AE749" s="147"/>
      <c r="AF749" s="147"/>
      <c r="AG749" s="147" t="s">
        <v>128</v>
      </c>
      <c r="AH749" s="147">
        <v>0</v>
      </c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outlineLevel="3" x14ac:dyDescent="0.2">
      <c r="A750" s="154"/>
      <c r="B750" s="155"/>
      <c r="C750" s="187" t="s">
        <v>234</v>
      </c>
      <c r="D750" s="158"/>
      <c r="E750" s="159">
        <v>1.8765000000000001</v>
      </c>
      <c r="F750" s="157"/>
      <c r="G750" s="157"/>
      <c r="H750" s="157"/>
      <c r="I750" s="157"/>
      <c r="J750" s="157"/>
      <c r="K750" s="157"/>
      <c r="L750" s="157"/>
      <c r="M750" s="157"/>
      <c r="N750" s="156"/>
      <c r="O750" s="156"/>
      <c r="P750" s="156"/>
      <c r="Q750" s="156"/>
      <c r="R750" s="157"/>
      <c r="S750" s="157"/>
      <c r="T750" s="157"/>
      <c r="U750" s="157"/>
      <c r="V750" s="157"/>
      <c r="W750" s="157"/>
      <c r="X750" s="157"/>
      <c r="Y750" s="157"/>
      <c r="Z750" s="147"/>
      <c r="AA750" s="147"/>
      <c r="AB750" s="147"/>
      <c r="AC750" s="147"/>
      <c r="AD750" s="147"/>
      <c r="AE750" s="147"/>
      <c r="AF750" s="147"/>
      <c r="AG750" s="147" t="s">
        <v>128</v>
      </c>
      <c r="AH750" s="147">
        <v>0</v>
      </c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outlineLevel="3" x14ac:dyDescent="0.2">
      <c r="A751" s="154"/>
      <c r="B751" s="155"/>
      <c r="C751" s="187" t="s">
        <v>235</v>
      </c>
      <c r="D751" s="158"/>
      <c r="E751" s="159">
        <v>3.8717999999999999</v>
      </c>
      <c r="F751" s="157"/>
      <c r="G751" s="157"/>
      <c r="H751" s="157"/>
      <c r="I751" s="157"/>
      <c r="J751" s="157"/>
      <c r="K751" s="157"/>
      <c r="L751" s="157"/>
      <c r="M751" s="157"/>
      <c r="N751" s="156"/>
      <c r="O751" s="156"/>
      <c r="P751" s="156"/>
      <c r="Q751" s="156"/>
      <c r="R751" s="157"/>
      <c r="S751" s="157"/>
      <c r="T751" s="157"/>
      <c r="U751" s="157"/>
      <c r="V751" s="157"/>
      <c r="W751" s="157"/>
      <c r="X751" s="157"/>
      <c r="Y751" s="157"/>
      <c r="Z751" s="147"/>
      <c r="AA751" s="147"/>
      <c r="AB751" s="147"/>
      <c r="AC751" s="147"/>
      <c r="AD751" s="147"/>
      <c r="AE751" s="147"/>
      <c r="AF751" s="147"/>
      <c r="AG751" s="147" t="s">
        <v>128</v>
      </c>
      <c r="AH751" s="147">
        <v>0</v>
      </c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outlineLevel="3" x14ac:dyDescent="0.2">
      <c r="A752" s="154"/>
      <c r="B752" s="155"/>
      <c r="C752" s="187" t="s">
        <v>236</v>
      </c>
      <c r="D752" s="158"/>
      <c r="E752" s="159">
        <v>1.4265000000000001</v>
      </c>
      <c r="F752" s="157"/>
      <c r="G752" s="157"/>
      <c r="H752" s="157"/>
      <c r="I752" s="157"/>
      <c r="J752" s="157"/>
      <c r="K752" s="157"/>
      <c r="L752" s="157"/>
      <c r="M752" s="157"/>
      <c r="N752" s="156"/>
      <c r="O752" s="156"/>
      <c r="P752" s="156"/>
      <c r="Q752" s="156"/>
      <c r="R752" s="157"/>
      <c r="S752" s="157"/>
      <c r="T752" s="157"/>
      <c r="U752" s="157"/>
      <c r="V752" s="157"/>
      <c r="W752" s="157"/>
      <c r="X752" s="157"/>
      <c r="Y752" s="157"/>
      <c r="Z752" s="147"/>
      <c r="AA752" s="147"/>
      <c r="AB752" s="147"/>
      <c r="AC752" s="147"/>
      <c r="AD752" s="147"/>
      <c r="AE752" s="147"/>
      <c r="AF752" s="147"/>
      <c r="AG752" s="147" t="s">
        <v>128</v>
      </c>
      <c r="AH752" s="147">
        <v>0</v>
      </c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outlineLevel="3" x14ac:dyDescent="0.2">
      <c r="A753" s="154"/>
      <c r="B753" s="155"/>
      <c r="C753" s="187" t="s">
        <v>237</v>
      </c>
      <c r="D753" s="158"/>
      <c r="E753" s="159">
        <v>3.8717999999999999</v>
      </c>
      <c r="F753" s="157"/>
      <c r="G753" s="157"/>
      <c r="H753" s="157"/>
      <c r="I753" s="157"/>
      <c r="J753" s="157"/>
      <c r="K753" s="157"/>
      <c r="L753" s="157"/>
      <c r="M753" s="157"/>
      <c r="N753" s="156"/>
      <c r="O753" s="156"/>
      <c r="P753" s="156"/>
      <c r="Q753" s="156"/>
      <c r="R753" s="157"/>
      <c r="S753" s="157"/>
      <c r="T753" s="157"/>
      <c r="U753" s="157"/>
      <c r="V753" s="157"/>
      <c r="W753" s="157"/>
      <c r="X753" s="157"/>
      <c r="Y753" s="157"/>
      <c r="Z753" s="147"/>
      <c r="AA753" s="147"/>
      <c r="AB753" s="147"/>
      <c r="AC753" s="147"/>
      <c r="AD753" s="147"/>
      <c r="AE753" s="147"/>
      <c r="AF753" s="147"/>
      <c r="AG753" s="147" t="s">
        <v>128</v>
      </c>
      <c r="AH753" s="147">
        <v>0</v>
      </c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outlineLevel="3" x14ac:dyDescent="0.2">
      <c r="A754" s="154"/>
      <c r="B754" s="155"/>
      <c r="C754" s="188" t="s">
        <v>152</v>
      </c>
      <c r="D754" s="160"/>
      <c r="E754" s="161">
        <v>14.9184</v>
      </c>
      <c r="F754" s="157"/>
      <c r="G754" s="157"/>
      <c r="H754" s="157"/>
      <c r="I754" s="157"/>
      <c r="J754" s="157"/>
      <c r="K754" s="157"/>
      <c r="L754" s="157"/>
      <c r="M754" s="157"/>
      <c r="N754" s="156"/>
      <c r="O754" s="156"/>
      <c r="P754" s="156"/>
      <c r="Q754" s="156"/>
      <c r="R754" s="157"/>
      <c r="S754" s="157"/>
      <c r="T754" s="157"/>
      <c r="U754" s="157"/>
      <c r="V754" s="157"/>
      <c r="W754" s="157"/>
      <c r="X754" s="157"/>
      <c r="Y754" s="157"/>
      <c r="Z754" s="147"/>
      <c r="AA754" s="147"/>
      <c r="AB754" s="147"/>
      <c r="AC754" s="147"/>
      <c r="AD754" s="147"/>
      <c r="AE754" s="147"/>
      <c r="AF754" s="147"/>
      <c r="AG754" s="147" t="s">
        <v>128</v>
      </c>
      <c r="AH754" s="147">
        <v>1</v>
      </c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outlineLevel="3" x14ac:dyDescent="0.2">
      <c r="A755" s="154"/>
      <c r="B755" s="155"/>
      <c r="C755" s="187" t="s">
        <v>127</v>
      </c>
      <c r="D755" s="158"/>
      <c r="E755" s="159"/>
      <c r="F755" s="157"/>
      <c r="G755" s="157"/>
      <c r="H755" s="157"/>
      <c r="I755" s="157"/>
      <c r="J755" s="157"/>
      <c r="K755" s="157"/>
      <c r="L755" s="157"/>
      <c r="M755" s="157"/>
      <c r="N755" s="156"/>
      <c r="O755" s="156"/>
      <c r="P755" s="156"/>
      <c r="Q755" s="156"/>
      <c r="R755" s="157"/>
      <c r="S755" s="157"/>
      <c r="T755" s="157"/>
      <c r="U755" s="157"/>
      <c r="V755" s="157"/>
      <c r="W755" s="157"/>
      <c r="X755" s="157"/>
      <c r="Y755" s="157"/>
      <c r="Z755" s="147"/>
      <c r="AA755" s="147"/>
      <c r="AB755" s="147"/>
      <c r="AC755" s="147"/>
      <c r="AD755" s="147"/>
      <c r="AE755" s="147"/>
      <c r="AF755" s="147"/>
      <c r="AG755" s="147" t="s">
        <v>128</v>
      </c>
      <c r="AH755" s="147">
        <v>0</v>
      </c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outlineLevel="3" x14ac:dyDescent="0.2">
      <c r="A756" s="154"/>
      <c r="B756" s="155"/>
      <c r="C756" s="187" t="s">
        <v>238</v>
      </c>
      <c r="D756" s="158"/>
      <c r="E756" s="159">
        <v>3.0114000000000001</v>
      </c>
      <c r="F756" s="157"/>
      <c r="G756" s="157"/>
      <c r="H756" s="157"/>
      <c r="I756" s="157"/>
      <c r="J756" s="157"/>
      <c r="K756" s="157"/>
      <c r="L756" s="157"/>
      <c r="M756" s="157"/>
      <c r="N756" s="156"/>
      <c r="O756" s="156"/>
      <c r="P756" s="156"/>
      <c r="Q756" s="156"/>
      <c r="R756" s="157"/>
      <c r="S756" s="157"/>
      <c r="T756" s="157"/>
      <c r="U756" s="157"/>
      <c r="V756" s="157"/>
      <c r="W756" s="157"/>
      <c r="X756" s="157"/>
      <c r="Y756" s="157"/>
      <c r="Z756" s="147"/>
      <c r="AA756" s="147"/>
      <c r="AB756" s="147"/>
      <c r="AC756" s="147"/>
      <c r="AD756" s="147"/>
      <c r="AE756" s="147"/>
      <c r="AF756" s="147"/>
      <c r="AG756" s="147" t="s">
        <v>128</v>
      </c>
      <c r="AH756" s="147">
        <v>0</v>
      </c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outlineLevel="3" x14ac:dyDescent="0.2">
      <c r="A757" s="154"/>
      <c r="B757" s="155"/>
      <c r="C757" s="188" t="s">
        <v>152</v>
      </c>
      <c r="D757" s="160"/>
      <c r="E757" s="161">
        <v>3.0114000000000001</v>
      </c>
      <c r="F757" s="157"/>
      <c r="G757" s="157"/>
      <c r="H757" s="157"/>
      <c r="I757" s="157"/>
      <c r="J757" s="157"/>
      <c r="K757" s="157"/>
      <c r="L757" s="157"/>
      <c r="M757" s="157"/>
      <c r="N757" s="156"/>
      <c r="O757" s="156"/>
      <c r="P757" s="156"/>
      <c r="Q757" s="156"/>
      <c r="R757" s="157"/>
      <c r="S757" s="157"/>
      <c r="T757" s="157"/>
      <c r="U757" s="157"/>
      <c r="V757" s="157"/>
      <c r="W757" s="157"/>
      <c r="X757" s="157"/>
      <c r="Y757" s="157"/>
      <c r="Z757" s="147"/>
      <c r="AA757" s="147"/>
      <c r="AB757" s="147"/>
      <c r="AC757" s="147"/>
      <c r="AD757" s="147"/>
      <c r="AE757" s="147"/>
      <c r="AF757" s="147"/>
      <c r="AG757" s="147" t="s">
        <v>128</v>
      </c>
      <c r="AH757" s="147">
        <v>1</v>
      </c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outlineLevel="3" x14ac:dyDescent="0.2">
      <c r="A758" s="154"/>
      <c r="B758" s="155"/>
      <c r="C758" s="187" t="s">
        <v>146</v>
      </c>
      <c r="D758" s="158"/>
      <c r="E758" s="159"/>
      <c r="F758" s="157"/>
      <c r="G758" s="157"/>
      <c r="H758" s="157"/>
      <c r="I758" s="157"/>
      <c r="J758" s="157"/>
      <c r="K758" s="157"/>
      <c r="L758" s="157"/>
      <c r="M758" s="157"/>
      <c r="N758" s="156"/>
      <c r="O758" s="156"/>
      <c r="P758" s="156"/>
      <c r="Q758" s="156"/>
      <c r="R758" s="157"/>
      <c r="S758" s="157"/>
      <c r="T758" s="157"/>
      <c r="U758" s="157"/>
      <c r="V758" s="157"/>
      <c r="W758" s="157"/>
      <c r="X758" s="157"/>
      <c r="Y758" s="157"/>
      <c r="Z758" s="147"/>
      <c r="AA758" s="147"/>
      <c r="AB758" s="147"/>
      <c r="AC758" s="147"/>
      <c r="AD758" s="147"/>
      <c r="AE758" s="147"/>
      <c r="AF758" s="147"/>
      <c r="AG758" s="147" t="s">
        <v>128</v>
      </c>
      <c r="AH758" s="147">
        <v>0</v>
      </c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outlineLevel="3" x14ac:dyDescent="0.2">
      <c r="A759" s="154"/>
      <c r="B759" s="155"/>
      <c r="C759" s="187" t="s">
        <v>239</v>
      </c>
      <c r="D759" s="158"/>
      <c r="E759" s="159">
        <v>1.1501999999999999</v>
      </c>
      <c r="F759" s="157"/>
      <c r="G759" s="157"/>
      <c r="H759" s="157"/>
      <c r="I759" s="157"/>
      <c r="J759" s="157"/>
      <c r="K759" s="157"/>
      <c r="L759" s="157"/>
      <c r="M759" s="157"/>
      <c r="N759" s="156"/>
      <c r="O759" s="156"/>
      <c r="P759" s="156"/>
      <c r="Q759" s="156"/>
      <c r="R759" s="157"/>
      <c r="S759" s="157"/>
      <c r="T759" s="157"/>
      <c r="U759" s="157"/>
      <c r="V759" s="157"/>
      <c r="W759" s="157"/>
      <c r="X759" s="157"/>
      <c r="Y759" s="157"/>
      <c r="Z759" s="147"/>
      <c r="AA759" s="147"/>
      <c r="AB759" s="147"/>
      <c r="AC759" s="147"/>
      <c r="AD759" s="147"/>
      <c r="AE759" s="147"/>
      <c r="AF759" s="147"/>
      <c r="AG759" s="147" t="s">
        <v>128</v>
      </c>
      <c r="AH759" s="147">
        <v>0</v>
      </c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outlineLevel="3" x14ac:dyDescent="0.2">
      <c r="A760" s="154"/>
      <c r="B760" s="155"/>
      <c r="C760" s="187" t="s">
        <v>239</v>
      </c>
      <c r="D760" s="158"/>
      <c r="E760" s="159">
        <v>1.1501999999999999</v>
      </c>
      <c r="F760" s="157"/>
      <c r="G760" s="157"/>
      <c r="H760" s="157"/>
      <c r="I760" s="157"/>
      <c r="J760" s="157"/>
      <c r="K760" s="157"/>
      <c r="L760" s="157"/>
      <c r="M760" s="157"/>
      <c r="N760" s="156"/>
      <c r="O760" s="156"/>
      <c r="P760" s="156"/>
      <c r="Q760" s="156"/>
      <c r="R760" s="157"/>
      <c r="S760" s="157"/>
      <c r="T760" s="157"/>
      <c r="U760" s="157"/>
      <c r="V760" s="157"/>
      <c r="W760" s="157"/>
      <c r="X760" s="157"/>
      <c r="Y760" s="157"/>
      <c r="Z760" s="147"/>
      <c r="AA760" s="147"/>
      <c r="AB760" s="147"/>
      <c r="AC760" s="147"/>
      <c r="AD760" s="147"/>
      <c r="AE760" s="147"/>
      <c r="AF760" s="147"/>
      <c r="AG760" s="147" t="s">
        <v>128</v>
      </c>
      <c r="AH760" s="147">
        <v>0</v>
      </c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outlineLevel="3" x14ac:dyDescent="0.2">
      <c r="A761" s="154"/>
      <c r="B761" s="155"/>
      <c r="C761" s="187" t="s">
        <v>240</v>
      </c>
      <c r="D761" s="158"/>
      <c r="E761" s="159">
        <v>1.1501999999999999</v>
      </c>
      <c r="F761" s="157"/>
      <c r="G761" s="157"/>
      <c r="H761" s="157"/>
      <c r="I761" s="157"/>
      <c r="J761" s="157"/>
      <c r="K761" s="157"/>
      <c r="L761" s="157"/>
      <c r="M761" s="157"/>
      <c r="N761" s="156"/>
      <c r="O761" s="156"/>
      <c r="P761" s="156"/>
      <c r="Q761" s="156"/>
      <c r="R761" s="157"/>
      <c r="S761" s="157"/>
      <c r="T761" s="157"/>
      <c r="U761" s="157"/>
      <c r="V761" s="157"/>
      <c r="W761" s="157"/>
      <c r="X761" s="157"/>
      <c r="Y761" s="157"/>
      <c r="Z761" s="147"/>
      <c r="AA761" s="147"/>
      <c r="AB761" s="147"/>
      <c r="AC761" s="147"/>
      <c r="AD761" s="147"/>
      <c r="AE761" s="147"/>
      <c r="AF761" s="147"/>
      <c r="AG761" s="147" t="s">
        <v>128</v>
      </c>
      <c r="AH761" s="147">
        <v>0</v>
      </c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outlineLevel="3" x14ac:dyDescent="0.2">
      <c r="A762" s="154"/>
      <c r="B762" s="155"/>
      <c r="C762" s="187" t="s">
        <v>241</v>
      </c>
      <c r="D762" s="158"/>
      <c r="E762" s="159">
        <v>18.001439999999999</v>
      </c>
      <c r="F762" s="157"/>
      <c r="G762" s="157"/>
      <c r="H762" s="157"/>
      <c r="I762" s="157"/>
      <c r="J762" s="157"/>
      <c r="K762" s="157"/>
      <c r="L762" s="157"/>
      <c r="M762" s="157"/>
      <c r="N762" s="156"/>
      <c r="O762" s="156"/>
      <c r="P762" s="156"/>
      <c r="Q762" s="156"/>
      <c r="R762" s="157"/>
      <c r="S762" s="157"/>
      <c r="T762" s="157"/>
      <c r="U762" s="157"/>
      <c r="V762" s="157"/>
      <c r="W762" s="157"/>
      <c r="X762" s="157"/>
      <c r="Y762" s="157"/>
      <c r="Z762" s="147"/>
      <c r="AA762" s="147"/>
      <c r="AB762" s="147"/>
      <c r="AC762" s="147"/>
      <c r="AD762" s="147"/>
      <c r="AE762" s="147"/>
      <c r="AF762" s="147"/>
      <c r="AG762" s="147" t="s">
        <v>128</v>
      </c>
      <c r="AH762" s="147">
        <v>0</v>
      </c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outlineLevel="3" x14ac:dyDescent="0.2">
      <c r="A763" s="154"/>
      <c r="B763" s="155"/>
      <c r="C763" s="187" t="s">
        <v>242</v>
      </c>
      <c r="D763" s="158"/>
      <c r="E763" s="159">
        <v>0.76680000000000004</v>
      </c>
      <c r="F763" s="157"/>
      <c r="G763" s="157"/>
      <c r="H763" s="157"/>
      <c r="I763" s="157"/>
      <c r="J763" s="157"/>
      <c r="K763" s="157"/>
      <c r="L763" s="157"/>
      <c r="M763" s="157"/>
      <c r="N763" s="156"/>
      <c r="O763" s="156"/>
      <c r="P763" s="156"/>
      <c r="Q763" s="156"/>
      <c r="R763" s="157"/>
      <c r="S763" s="157"/>
      <c r="T763" s="157"/>
      <c r="U763" s="157"/>
      <c r="V763" s="157"/>
      <c r="W763" s="157"/>
      <c r="X763" s="157"/>
      <c r="Y763" s="157"/>
      <c r="Z763" s="147"/>
      <c r="AA763" s="147"/>
      <c r="AB763" s="147"/>
      <c r="AC763" s="147"/>
      <c r="AD763" s="147"/>
      <c r="AE763" s="147"/>
      <c r="AF763" s="147"/>
      <c r="AG763" s="147" t="s">
        <v>128</v>
      </c>
      <c r="AH763" s="147">
        <v>0</v>
      </c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outlineLevel="3" x14ac:dyDescent="0.2">
      <c r="A764" s="154"/>
      <c r="B764" s="155"/>
      <c r="C764" s="187" t="s">
        <v>243</v>
      </c>
      <c r="D764" s="158"/>
      <c r="E764" s="159">
        <v>0.76680000000000004</v>
      </c>
      <c r="F764" s="157"/>
      <c r="G764" s="157"/>
      <c r="H764" s="157"/>
      <c r="I764" s="157"/>
      <c r="J764" s="157"/>
      <c r="K764" s="157"/>
      <c r="L764" s="157"/>
      <c r="M764" s="157"/>
      <c r="N764" s="156"/>
      <c r="O764" s="156"/>
      <c r="P764" s="156"/>
      <c r="Q764" s="156"/>
      <c r="R764" s="157"/>
      <c r="S764" s="157"/>
      <c r="T764" s="157"/>
      <c r="U764" s="157"/>
      <c r="V764" s="157"/>
      <c r="W764" s="157"/>
      <c r="X764" s="157"/>
      <c r="Y764" s="157"/>
      <c r="Z764" s="147"/>
      <c r="AA764" s="147"/>
      <c r="AB764" s="147"/>
      <c r="AC764" s="147"/>
      <c r="AD764" s="147"/>
      <c r="AE764" s="147"/>
      <c r="AF764" s="147"/>
      <c r="AG764" s="147" t="s">
        <v>128</v>
      </c>
      <c r="AH764" s="147">
        <v>0</v>
      </c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outlineLevel="3" x14ac:dyDescent="0.2">
      <c r="A765" s="154"/>
      <c r="B765" s="155"/>
      <c r="C765" s="187" t="s">
        <v>243</v>
      </c>
      <c r="D765" s="158"/>
      <c r="E765" s="159">
        <v>0.76680000000000004</v>
      </c>
      <c r="F765" s="157"/>
      <c r="G765" s="157"/>
      <c r="H765" s="157"/>
      <c r="I765" s="157"/>
      <c r="J765" s="157"/>
      <c r="K765" s="157"/>
      <c r="L765" s="157"/>
      <c r="M765" s="157"/>
      <c r="N765" s="156"/>
      <c r="O765" s="156"/>
      <c r="P765" s="156"/>
      <c r="Q765" s="156"/>
      <c r="R765" s="157"/>
      <c r="S765" s="157"/>
      <c r="T765" s="157"/>
      <c r="U765" s="157"/>
      <c r="V765" s="157"/>
      <c r="W765" s="157"/>
      <c r="X765" s="157"/>
      <c r="Y765" s="157"/>
      <c r="Z765" s="147"/>
      <c r="AA765" s="147"/>
      <c r="AB765" s="147"/>
      <c r="AC765" s="147"/>
      <c r="AD765" s="147"/>
      <c r="AE765" s="147"/>
      <c r="AF765" s="147"/>
      <c r="AG765" s="147" t="s">
        <v>128</v>
      </c>
      <c r="AH765" s="147">
        <v>0</v>
      </c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outlineLevel="3" x14ac:dyDescent="0.2">
      <c r="A766" s="154"/>
      <c r="B766" s="155"/>
      <c r="C766" s="188" t="s">
        <v>152</v>
      </c>
      <c r="D766" s="160"/>
      <c r="E766" s="161">
        <v>23.75244</v>
      </c>
      <c r="F766" s="157"/>
      <c r="G766" s="157"/>
      <c r="H766" s="157"/>
      <c r="I766" s="157"/>
      <c r="J766" s="157"/>
      <c r="K766" s="157"/>
      <c r="L766" s="157"/>
      <c r="M766" s="157"/>
      <c r="N766" s="156"/>
      <c r="O766" s="156"/>
      <c r="P766" s="156"/>
      <c r="Q766" s="156"/>
      <c r="R766" s="157"/>
      <c r="S766" s="157"/>
      <c r="T766" s="157"/>
      <c r="U766" s="157"/>
      <c r="V766" s="157"/>
      <c r="W766" s="157"/>
      <c r="X766" s="157"/>
      <c r="Y766" s="157"/>
      <c r="Z766" s="147"/>
      <c r="AA766" s="147"/>
      <c r="AB766" s="147"/>
      <c r="AC766" s="147"/>
      <c r="AD766" s="147"/>
      <c r="AE766" s="147"/>
      <c r="AF766" s="147"/>
      <c r="AG766" s="147" t="s">
        <v>128</v>
      </c>
      <c r="AH766" s="147">
        <v>1</v>
      </c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outlineLevel="3" x14ac:dyDescent="0.2">
      <c r="A767" s="154"/>
      <c r="B767" s="155"/>
      <c r="C767" s="187" t="s">
        <v>153</v>
      </c>
      <c r="D767" s="158"/>
      <c r="E767" s="159"/>
      <c r="F767" s="157"/>
      <c r="G767" s="157"/>
      <c r="H767" s="157"/>
      <c r="I767" s="157"/>
      <c r="J767" s="157"/>
      <c r="K767" s="157"/>
      <c r="L767" s="157"/>
      <c r="M767" s="157"/>
      <c r="N767" s="156"/>
      <c r="O767" s="156"/>
      <c r="P767" s="156"/>
      <c r="Q767" s="156"/>
      <c r="R767" s="157"/>
      <c r="S767" s="157"/>
      <c r="T767" s="157"/>
      <c r="U767" s="157"/>
      <c r="V767" s="157"/>
      <c r="W767" s="157"/>
      <c r="X767" s="157"/>
      <c r="Y767" s="157"/>
      <c r="Z767" s="147"/>
      <c r="AA767" s="147"/>
      <c r="AB767" s="147"/>
      <c r="AC767" s="147"/>
      <c r="AD767" s="147"/>
      <c r="AE767" s="147"/>
      <c r="AF767" s="147"/>
      <c r="AG767" s="147" t="s">
        <v>128</v>
      </c>
      <c r="AH767" s="147">
        <v>0</v>
      </c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outlineLevel="3" x14ac:dyDescent="0.2">
      <c r="A768" s="154"/>
      <c r="B768" s="155"/>
      <c r="C768" s="187" t="s">
        <v>244</v>
      </c>
      <c r="D768" s="158"/>
      <c r="E768" s="159">
        <v>1.1501999999999999</v>
      </c>
      <c r="F768" s="157"/>
      <c r="G768" s="157"/>
      <c r="H768" s="157"/>
      <c r="I768" s="157"/>
      <c r="J768" s="157"/>
      <c r="K768" s="157"/>
      <c r="L768" s="157"/>
      <c r="M768" s="157"/>
      <c r="N768" s="156"/>
      <c r="O768" s="156"/>
      <c r="P768" s="156"/>
      <c r="Q768" s="156"/>
      <c r="R768" s="157"/>
      <c r="S768" s="157"/>
      <c r="T768" s="157"/>
      <c r="U768" s="157"/>
      <c r="V768" s="157"/>
      <c r="W768" s="157"/>
      <c r="X768" s="157"/>
      <c r="Y768" s="157"/>
      <c r="Z768" s="147"/>
      <c r="AA768" s="147"/>
      <c r="AB768" s="147"/>
      <c r="AC768" s="147"/>
      <c r="AD768" s="147"/>
      <c r="AE768" s="147"/>
      <c r="AF768" s="147"/>
      <c r="AG768" s="147" t="s">
        <v>128</v>
      </c>
      <c r="AH768" s="147">
        <v>0</v>
      </c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outlineLevel="3" x14ac:dyDescent="0.2">
      <c r="A769" s="154"/>
      <c r="B769" s="155"/>
      <c r="C769" s="187" t="s">
        <v>244</v>
      </c>
      <c r="D769" s="158"/>
      <c r="E769" s="159">
        <v>1.1501999999999999</v>
      </c>
      <c r="F769" s="157"/>
      <c r="G769" s="157"/>
      <c r="H769" s="157"/>
      <c r="I769" s="157"/>
      <c r="J769" s="157"/>
      <c r="K769" s="157"/>
      <c r="L769" s="157"/>
      <c r="M769" s="157"/>
      <c r="N769" s="156"/>
      <c r="O769" s="156"/>
      <c r="P769" s="156"/>
      <c r="Q769" s="156"/>
      <c r="R769" s="157"/>
      <c r="S769" s="157"/>
      <c r="T769" s="157"/>
      <c r="U769" s="157"/>
      <c r="V769" s="157"/>
      <c r="W769" s="157"/>
      <c r="X769" s="157"/>
      <c r="Y769" s="157"/>
      <c r="Z769" s="147"/>
      <c r="AA769" s="147"/>
      <c r="AB769" s="147"/>
      <c r="AC769" s="147"/>
      <c r="AD769" s="147"/>
      <c r="AE769" s="147"/>
      <c r="AF769" s="147"/>
      <c r="AG769" s="147" t="s">
        <v>128</v>
      </c>
      <c r="AH769" s="147">
        <v>0</v>
      </c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outlineLevel="3" x14ac:dyDescent="0.2">
      <c r="A770" s="154"/>
      <c r="B770" s="155"/>
      <c r="C770" s="187" t="s">
        <v>245</v>
      </c>
      <c r="D770" s="158"/>
      <c r="E770" s="159">
        <v>0.76680000000000004</v>
      </c>
      <c r="F770" s="157"/>
      <c r="G770" s="157"/>
      <c r="H770" s="157"/>
      <c r="I770" s="157"/>
      <c r="J770" s="157"/>
      <c r="K770" s="157"/>
      <c r="L770" s="157"/>
      <c r="M770" s="157"/>
      <c r="N770" s="156"/>
      <c r="O770" s="156"/>
      <c r="P770" s="156"/>
      <c r="Q770" s="156"/>
      <c r="R770" s="157"/>
      <c r="S770" s="157"/>
      <c r="T770" s="157"/>
      <c r="U770" s="157"/>
      <c r="V770" s="157"/>
      <c r="W770" s="157"/>
      <c r="X770" s="157"/>
      <c r="Y770" s="157"/>
      <c r="Z770" s="147"/>
      <c r="AA770" s="147"/>
      <c r="AB770" s="147"/>
      <c r="AC770" s="147"/>
      <c r="AD770" s="147"/>
      <c r="AE770" s="147"/>
      <c r="AF770" s="147"/>
      <c r="AG770" s="147" t="s">
        <v>128</v>
      </c>
      <c r="AH770" s="147">
        <v>0</v>
      </c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outlineLevel="3" x14ac:dyDescent="0.2">
      <c r="A771" s="154"/>
      <c r="B771" s="155"/>
      <c r="C771" s="187" t="s">
        <v>246</v>
      </c>
      <c r="D771" s="158"/>
      <c r="E771" s="159">
        <v>18.001439999999999</v>
      </c>
      <c r="F771" s="157"/>
      <c r="G771" s="157"/>
      <c r="H771" s="157"/>
      <c r="I771" s="157"/>
      <c r="J771" s="157"/>
      <c r="K771" s="157"/>
      <c r="L771" s="157"/>
      <c r="M771" s="157"/>
      <c r="N771" s="156"/>
      <c r="O771" s="156"/>
      <c r="P771" s="156"/>
      <c r="Q771" s="156"/>
      <c r="R771" s="157"/>
      <c r="S771" s="157"/>
      <c r="T771" s="157"/>
      <c r="U771" s="157"/>
      <c r="V771" s="157"/>
      <c r="W771" s="157"/>
      <c r="X771" s="157"/>
      <c r="Y771" s="157"/>
      <c r="Z771" s="147"/>
      <c r="AA771" s="147"/>
      <c r="AB771" s="147"/>
      <c r="AC771" s="147"/>
      <c r="AD771" s="147"/>
      <c r="AE771" s="147"/>
      <c r="AF771" s="147"/>
      <c r="AG771" s="147" t="s">
        <v>128</v>
      </c>
      <c r="AH771" s="147">
        <v>0</v>
      </c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outlineLevel="3" x14ac:dyDescent="0.2">
      <c r="A772" s="154"/>
      <c r="B772" s="155"/>
      <c r="C772" s="187" t="s">
        <v>247</v>
      </c>
      <c r="D772" s="158"/>
      <c r="E772" s="159">
        <v>3.0002399999999998</v>
      </c>
      <c r="F772" s="157"/>
      <c r="G772" s="157"/>
      <c r="H772" s="157"/>
      <c r="I772" s="157"/>
      <c r="J772" s="157"/>
      <c r="K772" s="157"/>
      <c r="L772" s="157"/>
      <c r="M772" s="157"/>
      <c r="N772" s="156"/>
      <c r="O772" s="156"/>
      <c r="P772" s="156"/>
      <c r="Q772" s="156"/>
      <c r="R772" s="157"/>
      <c r="S772" s="157"/>
      <c r="T772" s="157"/>
      <c r="U772" s="157"/>
      <c r="V772" s="157"/>
      <c r="W772" s="157"/>
      <c r="X772" s="157"/>
      <c r="Y772" s="157"/>
      <c r="Z772" s="147"/>
      <c r="AA772" s="147"/>
      <c r="AB772" s="147"/>
      <c r="AC772" s="147"/>
      <c r="AD772" s="147"/>
      <c r="AE772" s="147"/>
      <c r="AF772" s="147"/>
      <c r="AG772" s="147" t="s">
        <v>128</v>
      </c>
      <c r="AH772" s="147">
        <v>0</v>
      </c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outlineLevel="3" x14ac:dyDescent="0.2">
      <c r="A773" s="154"/>
      <c r="B773" s="155"/>
      <c r="C773" s="188" t="s">
        <v>152</v>
      </c>
      <c r="D773" s="160"/>
      <c r="E773" s="161">
        <v>24.06888</v>
      </c>
      <c r="F773" s="157"/>
      <c r="G773" s="157"/>
      <c r="H773" s="157"/>
      <c r="I773" s="157"/>
      <c r="J773" s="157"/>
      <c r="K773" s="157"/>
      <c r="L773" s="157"/>
      <c r="M773" s="157"/>
      <c r="N773" s="156"/>
      <c r="O773" s="156"/>
      <c r="P773" s="156"/>
      <c r="Q773" s="156"/>
      <c r="R773" s="157"/>
      <c r="S773" s="157"/>
      <c r="T773" s="157"/>
      <c r="U773" s="157"/>
      <c r="V773" s="157"/>
      <c r="W773" s="157"/>
      <c r="X773" s="157"/>
      <c r="Y773" s="157"/>
      <c r="Z773" s="147"/>
      <c r="AA773" s="147"/>
      <c r="AB773" s="147"/>
      <c r="AC773" s="147"/>
      <c r="AD773" s="147"/>
      <c r="AE773" s="147"/>
      <c r="AF773" s="147"/>
      <c r="AG773" s="147" t="s">
        <v>128</v>
      </c>
      <c r="AH773" s="147">
        <v>1</v>
      </c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outlineLevel="3" x14ac:dyDescent="0.2">
      <c r="A774" s="154"/>
      <c r="B774" s="155"/>
      <c r="C774" s="187" t="s">
        <v>158</v>
      </c>
      <c r="D774" s="158"/>
      <c r="E774" s="159"/>
      <c r="F774" s="157"/>
      <c r="G774" s="157"/>
      <c r="H774" s="157"/>
      <c r="I774" s="157"/>
      <c r="J774" s="157"/>
      <c r="K774" s="157"/>
      <c r="L774" s="157"/>
      <c r="M774" s="157"/>
      <c r="N774" s="156"/>
      <c r="O774" s="156"/>
      <c r="P774" s="156"/>
      <c r="Q774" s="156"/>
      <c r="R774" s="157"/>
      <c r="S774" s="157"/>
      <c r="T774" s="157"/>
      <c r="U774" s="157"/>
      <c r="V774" s="157"/>
      <c r="W774" s="157"/>
      <c r="X774" s="157"/>
      <c r="Y774" s="157"/>
      <c r="Z774" s="147"/>
      <c r="AA774" s="147"/>
      <c r="AB774" s="147"/>
      <c r="AC774" s="147"/>
      <c r="AD774" s="147"/>
      <c r="AE774" s="147"/>
      <c r="AF774" s="147"/>
      <c r="AG774" s="147" t="s">
        <v>128</v>
      </c>
      <c r="AH774" s="147">
        <v>0</v>
      </c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outlineLevel="3" x14ac:dyDescent="0.2">
      <c r="A775" s="154"/>
      <c r="B775" s="155"/>
      <c r="C775" s="187" t="s">
        <v>248</v>
      </c>
      <c r="D775" s="158"/>
      <c r="E775" s="159">
        <v>1.4777499999999999</v>
      </c>
      <c r="F775" s="157"/>
      <c r="G775" s="157"/>
      <c r="H775" s="157"/>
      <c r="I775" s="157"/>
      <c r="J775" s="157"/>
      <c r="K775" s="157"/>
      <c r="L775" s="157"/>
      <c r="M775" s="157"/>
      <c r="N775" s="156"/>
      <c r="O775" s="156"/>
      <c r="P775" s="156"/>
      <c r="Q775" s="156"/>
      <c r="R775" s="157"/>
      <c r="S775" s="157"/>
      <c r="T775" s="157"/>
      <c r="U775" s="157"/>
      <c r="V775" s="157"/>
      <c r="W775" s="157"/>
      <c r="X775" s="157"/>
      <c r="Y775" s="157"/>
      <c r="Z775" s="147"/>
      <c r="AA775" s="147"/>
      <c r="AB775" s="147"/>
      <c r="AC775" s="147"/>
      <c r="AD775" s="147"/>
      <c r="AE775" s="147"/>
      <c r="AF775" s="147"/>
      <c r="AG775" s="147" t="s">
        <v>128</v>
      </c>
      <c r="AH775" s="147">
        <v>0</v>
      </c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outlineLevel="3" x14ac:dyDescent="0.2">
      <c r="A776" s="154"/>
      <c r="B776" s="155"/>
      <c r="C776" s="187" t="s">
        <v>249</v>
      </c>
      <c r="D776" s="158"/>
      <c r="E776" s="159">
        <v>1.1565000000000001</v>
      </c>
      <c r="F776" s="157"/>
      <c r="G776" s="157"/>
      <c r="H776" s="157"/>
      <c r="I776" s="157"/>
      <c r="J776" s="157"/>
      <c r="K776" s="157"/>
      <c r="L776" s="157"/>
      <c r="M776" s="157"/>
      <c r="N776" s="156"/>
      <c r="O776" s="156"/>
      <c r="P776" s="156"/>
      <c r="Q776" s="156"/>
      <c r="R776" s="157"/>
      <c r="S776" s="157"/>
      <c r="T776" s="157"/>
      <c r="U776" s="157"/>
      <c r="V776" s="157"/>
      <c r="W776" s="157"/>
      <c r="X776" s="157"/>
      <c r="Y776" s="157"/>
      <c r="Z776" s="147"/>
      <c r="AA776" s="147"/>
      <c r="AB776" s="147"/>
      <c r="AC776" s="147"/>
      <c r="AD776" s="147"/>
      <c r="AE776" s="147"/>
      <c r="AF776" s="147"/>
      <c r="AG776" s="147" t="s">
        <v>128</v>
      </c>
      <c r="AH776" s="147">
        <v>0</v>
      </c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outlineLevel="3" x14ac:dyDescent="0.2">
      <c r="A777" s="154"/>
      <c r="B777" s="155"/>
      <c r="C777" s="187" t="s">
        <v>250</v>
      </c>
      <c r="D777" s="158"/>
      <c r="E777" s="159">
        <v>1.1565000000000001</v>
      </c>
      <c r="F777" s="157"/>
      <c r="G777" s="157"/>
      <c r="H777" s="157"/>
      <c r="I777" s="157"/>
      <c r="J777" s="157"/>
      <c r="K777" s="157"/>
      <c r="L777" s="157"/>
      <c r="M777" s="157"/>
      <c r="N777" s="156"/>
      <c r="O777" s="156"/>
      <c r="P777" s="156"/>
      <c r="Q777" s="156"/>
      <c r="R777" s="157"/>
      <c r="S777" s="157"/>
      <c r="T777" s="157"/>
      <c r="U777" s="157"/>
      <c r="V777" s="157"/>
      <c r="W777" s="157"/>
      <c r="X777" s="157"/>
      <c r="Y777" s="157"/>
      <c r="Z777" s="147"/>
      <c r="AA777" s="147"/>
      <c r="AB777" s="147"/>
      <c r="AC777" s="147"/>
      <c r="AD777" s="147"/>
      <c r="AE777" s="147"/>
      <c r="AF777" s="147"/>
      <c r="AG777" s="147" t="s">
        <v>128</v>
      </c>
      <c r="AH777" s="147">
        <v>0</v>
      </c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outlineLevel="3" x14ac:dyDescent="0.2">
      <c r="A778" s="154"/>
      <c r="B778" s="155"/>
      <c r="C778" s="187" t="s">
        <v>251</v>
      </c>
      <c r="D778" s="158"/>
      <c r="E778" s="159">
        <v>6.0156000000000001</v>
      </c>
      <c r="F778" s="157"/>
      <c r="G778" s="157"/>
      <c r="H778" s="157"/>
      <c r="I778" s="157"/>
      <c r="J778" s="157"/>
      <c r="K778" s="157"/>
      <c r="L778" s="157"/>
      <c r="M778" s="157"/>
      <c r="N778" s="156"/>
      <c r="O778" s="156"/>
      <c r="P778" s="156"/>
      <c r="Q778" s="156"/>
      <c r="R778" s="157"/>
      <c r="S778" s="157"/>
      <c r="T778" s="157"/>
      <c r="U778" s="157"/>
      <c r="V778" s="157"/>
      <c r="W778" s="157"/>
      <c r="X778" s="157"/>
      <c r="Y778" s="157"/>
      <c r="Z778" s="147"/>
      <c r="AA778" s="147"/>
      <c r="AB778" s="147"/>
      <c r="AC778" s="147"/>
      <c r="AD778" s="147"/>
      <c r="AE778" s="147"/>
      <c r="AF778" s="147"/>
      <c r="AG778" s="147" t="s">
        <v>128</v>
      </c>
      <c r="AH778" s="147">
        <v>0</v>
      </c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outlineLevel="3" x14ac:dyDescent="0.2">
      <c r="A779" s="154"/>
      <c r="B779" s="155"/>
      <c r="C779" s="187" t="s">
        <v>252</v>
      </c>
      <c r="D779" s="158"/>
      <c r="E779" s="159">
        <v>1.1565000000000001</v>
      </c>
      <c r="F779" s="157"/>
      <c r="G779" s="157"/>
      <c r="H779" s="157"/>
      <c r="I779" s="157"/>
      <c r="J779" s="157"/>
      <c r="K779" s="157"/>
      <c r="L779" s="157"/>
      <c r="M779" s="157"/>
      <c r="N779" s="156"/>
      <c r="O779" s="156"/>
      <c r="P779" s="156"/>
      <c r="Q779" s="156"/>
      <c r="R779" s="157"/>
      <c r="S779" s="157"/>
      <c r="T779" s="157"/>
      <c r="U779" s="157"/>
      <c r="V779" s="157"/>
      <c r="W779" s="157"/>
      <c r="X779" s="157"/>
      <c r="Y779" s="157"/>
      <c r="Z779" s="147"/>
      <c r="AA779" s="147"/>
      <c r="AB779" s="147"/>
      <c r="AC779" s="147"/>
      <c r="AD779" s="147"/>
      <c r="AE779" s="147"/>
      <c r="AF779" s="147"/>
      <c r="AG779" s="147" t="s">
        <v>128</v>
      </c>
      <c r="AH779" s="147">
        <v>0</v>
      </c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outlineLevel="3" x14ac:dyDescent="0.2">
      <c r="A780" s="154"/>
      <c r="B780" s="155"/>
      <c r="C780" s="187" t="s">
        <v>252</v>
      </c>
      <c r="D780" s="158"/>
      <c r="E780" s="159">
        <v>1.1565000000000001</v>
      </c>
      <c r="F780" s="157"/>
      <c r="G780" s="157"/>
      <c r="H780" s="157"/>
      <c r="I780" s="157"/>
      <c r="J780" s="157"/>
      <c r="K780" s="157"/>
      <c r="L780" s="157"/>
      <c r="M780" s="157"/>
      <c r="N780" s="156"/>
      <c r="O780" s="156"/>
      <c r="P780" s="156"/>
      <c r="Q780" s="156"/>
      <c r="R780" s="157"/>
      <c r="S780" s="157"/>
      <c r="T780" s="157"/>
      <c r="U780" s="157"/>
      <c r="V780" s="157"/>
      <c r="W780" s="157"/>
      <c r="X780" s="157"/>
      <c r="Y780" s="157"/>
      <c r="Z780" s="147"/>
      <c r="AA780" s="147"/>
      <c r="AB780" s="147"/>
      <c r="AC780" s="147"/>
      <c r="AD780" s="147"/>
      <c r="AE780" s="147"/>
      <c r="AF780" s="147"/>
      <c r="AG780" s="147" t="s">
        <v>128</v>
      </c>
      <c r="AH780" s="147">
        <v>0</v>
      </c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</row>
    <row r="781" spans="1:60" outlineLevel="3" x14ac:dyDescent="0.2">
      <c r="A781" s="154"/>
      <c r="B781" s="155"/>
      <c r="C781" s="187" t="s">
        <v>252</v>
      </c>
      <c r="D781" s="158"/>
      <c r="E781" s="159">
        <v>1.1565000000000001</v>
      </c>
      <c r="F781" s="157"/>
      <c r="G781" s="157"/>
      <c r="H781" s="157"/>
      <c r="I781" s="157"/>
      <c r="J781" s="157"/>
      <c r="K781" s="157"/>
      <c r="L781" s="157"/>
      <c r="M781" s="157"/>
      <c r="N781" s="156"/>
      <c r="O781" s="156"/>
      <c r="P781" s="156"/>
      <c r="Q781" s="156"/>
      <c r="R781" s="157"/>
      <c r="S781" s="157"/>
      <c r="T781" s="157"/>
      <c r="U781" s="157"/>
      <c r="V781" s="157"/>
      <c r="W781" s="157"/>
      <c r="X781" s="157"/>
      <c r="Y781" s="157"/>
      <c r="Z781" s="147"/>
      <c r="AA781" s="147"/>
      <c r="AB781" s="147"/>
      <c r="AC781" s="147"/>
      <c r="AD781" s="147"/>
      <c r="AE781" s="147"/>
      <c r="AF781" s="147"/>
      <c r="AG781" s="147" t="s">
        <v>128</v>
      </c>
      <c r="AH781" s="147">
        <v>0</v>
      </c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outlineLevel="3" x14ac:dyDescent="0.2">
      <c r="A782" s="154"/>
      <c r="B782" s="155"/>
      <c r="C782" s="187" t="s">
        <v>252</v>
      </c>
      <c r="D782" s="158"/>
      <c r="E782" s="159">
        <v>1.1565000000000001</v>
      </c>
      <c r="F782" s="157"/>
      <c r="G782" s="157"/>
      <c r="H782" s="157"/>
      <c r="I782" s="157"/>
      <c r="J782" s="157"/>
      <c r="K782" s="157"/>
      <c r="L782" s="157"/>
      <c r="M782" s="157"/>
      <c r="N782" s="156"/>
      <c r="O782" s="156"/>
      <c r="P782" s="156"/>
      <c r="Q782" s="156"/>
      <c r="R782" s="157"/>
      <c r="S782" s="157"/>
      <c r="T782" s="157"/>
      <c r="U782" s="157"/>
      <c r="V782" s="157"/>
      <c r="W782" s="157"/>
      <c r="X782" s="157"/>
      <c r="Y782" s="157"/>
      <c r="Z782" s="147"/>
      <c r="AA782" s="147"/>
      <c r="AB782" s="147"/>
      <c r="AC782" s="147"/>
      <c r="AD782" s="147"/>
      <c r="AE782" s="147"/>
      <c r="AF782" s="147"/>
      <c r="AG782" s="147" t="s">
        <v>128</v>
      </c>
      <c r="AH782" s="147">
        <v>0</v>
      </c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outlineLevel="3" x14ac:dyDescent="0.2">
      <c r="A783" s="154"/>
      <c r="B783" s="155"/>
      <c r="C783" s="187" t="s">
        <v>253</v>
      </c>
      <c r="D783" s="158"/>
      <c r="E783" s="159">
        <v>1.1565000000000001</v>
      </c>
      <c r="F783" s="157"/>
      <c r="G783" s="157"/>
      <c r="H783" s="157"/>
      <c r="I783" s="157"/>
      <c r="J783" s="157"/>
      <c r="K783" s="157"/>
      <c r="L783" s="157"/>
      <c r="M783" s="157"/>
      <c r="N783" s="156"/>
      <c r="O783" s="156"/>
      <c r="P783" s="156"/>
      <c r="Q783" s="156"/>
      <c r="R783" s="157"/>
      <c r="S783" s="157"/>
      <c r="T783" s="157"/>
      <c r="U783" s="157"/>
      <c r="V783" s="157"/>
      <c r="W783" s="157"/>
      <c r="X783" s="157"/>
      <c r="Y783" s="157"/>
      <c r="Z783" s="147"/>
      <c r="AA783" s="147"/>
      <c r="AB783" s="147"/>
      <c r="AC783" s="147"/>
      <c r="AD783" s="147"/>
      <c r="AE783" s="147"/>
      <c r="AF783" s="147"/>
      <c r="AG783" s="147" t="s">
        <v>128</v>
      </c>
      <c r="AH783" s="147">
        <v>0</v>
      </c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outlineLevel="3" x14ac:dyDescent="0.2">
      <c r="A784" s="154"/>
      <c r="B784" s="155"/>
      <c r="C784" s="188" t="s">
        <v>152</v>
      </c>
      <c r="D784" s="160"/>
      <c r="E784" s="161">
        <v>15.588850000000001</v>
      </c>
      <c r="F784" s="157"/>
      <c r="G784" s="157"/>
      <c r="H784" s="157"/>
      <c r="I784" s="157"/>
      <c r="J784" s="157"/>
      <c r="K784" s="157"/>
      <c r="L784" s="157"/>
      <c r="M784" s="157"/>
      <c r="N784" s="156"/>
      <c r="O784" s="156"/>
      <c r="P784" s="156"/>
      <c r="Q784" s="156"/>
      <c r="R784" s="157"/>
      <c r="S784" s="157"/>
      <c r="T784" s="157"/>
      <c r="U784" s="157"/>
      <c r="V784" s="157"/>
      <c r="W784" s="157"/>
      <c r="X784" s="157"/>
      <c r="Y784" s="157"/>
      <c r="Z784" s="147"/>
      <c r="AA784" s="147"/>
      <c r="AB784" s="147"/>
      <c r="AC784" s="147"/>
      <c r="AD784" s="147"/>
      <c r="AE784" s="147"/>
      <c r="AF784" s="147"/>
      <c r="AG784" s="147" t="s">
        <v>128</v>
      </c>
      <c r="AH784" s="147">
        <v>1</v>
      </c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outlineLevel="3" x14ac:dyDescent="0.2">
      <c r="A785" s="154"/>
      <c r="B785" s="155"/>
      <c r="C785" s="187" t="s">
        <v>576</v>
      </c>
      <c r="D785" s="158"/>
      <c r="E785" s="159">
        <v>-26.97372</v>
      </c>
      <c r="F785" s="157"/>
      <c r="G785" s="157"/>
      <c r="H785" s="157"/>
      <c r="I785" s="157"/>
      <c r="J785" s="157"/>
      <c r="K785" s="157"/>
      <c r="L785" s="157"/>
      <c r="M785" s="157"/>
      <c r="N785" s="156"/>
      <c r="O785" s="156"/>
      <c r="P785" s="156"/>
      <c r="Q785" s="156"/>
      <c r="R785" s="157"/>
      <c r="S785" s="157"/>
      <c r="T785" s="157"/>
      <c r="U785" s="157"/>
      <c r="V785" s="157"/>
      <c r="W785" s="157"/>
      <c r="X785" s="157"/>
      <c r="Y785" s="157"/>
      <c r="Z785" s="147"/>
      <c r="AA785" s="147"/>
      <c r="AB785" s="147"/>
      <c r="AC785" s="147"/>
      <c r="AD785" s="147"/>
      <c r="AE785" s="147"/>
      <c r="AF785" s="147"/>
      <c r="AG785" s="147" t="s">
        <v>128</v>
      </c>
      <c r="AH785" s="147">
        <v>0</v>
      </c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x14ac:dyDescent="0.2">
      <c r="A786" s="163" t="s">
        <v>118</v>
      </c>
      <c r="B786" s="164" t="s">
        <v>87</v>
      </c>
      <c r="C786" s="185" t="s">
        <v>88</v>
      </c>
      <c r="D786" s="165"/>
      <c r="E786" s="166"/>
      <c r="F786" s="167"/>
      <c r="G786" s="167">
        <f>SUMIF(AG787:AG808,"&lt;&gt;NOR",G787:G808)</f>
        <v>0</v>
      </c>
      <c r="H786" s="167"/>
      <c r="I786" s="167">
        <f>SUM(I787:I808)</f>
        <v>0</v>
      </c>
      <c r="J786" s="167"/>
      <c r="K786" s="167">
        <f>SUM(K787:K808)</f>
        <v>0</v>
      </c>
      <c r="L786" s="167"/>
      <c r="M786" s="167">
        <f>SUM(M787:M808)</f>
        <v>0</v>
      </c>
      <c r="N786" s="166"/>
      <c r="O786" s="166">
        <f>SUM(O787:O808)</f>
        <v>0</v>
      </c>
      <c r="P786" s="166"/>
      <c r="Q786" s="166">
        <f>SUM(Q787:Q808)</f>
        <v>0</v>
      </c>
      <c r="R786" s="167"/>
      <c r="S786" s="167"/>
      <c r="T786" s="168"/>
      <c r="U786" s="162"/>
      <c r="V786" s="162">
        <f>SUM(V787:V808)</f>
        <v>235.85999999999999</v>
      </c>
      <c r="W786" s="162"/>
      <c r="X786" s="162"/>
      <c r="Y786" s="162"/>
      <c r="AG786" t="s">
        <v>119</v>
      </c>
    </row>
    <row r="787" spans="1:60" outlineLevel="1" x14ac:dyDescent="0.2">
      <c r="A787" s="170">
        <v>116</v>
      </c>
      <c r="B787" s="171" t="s">
        <v>577</v>
      </c>
      <c r="C787" s="186" t="s">
        <v>578</v>
      </c>
      <c r="D787" s="172" t="s">
        <v>347</v>
      </c>
      <c r="E787" s="173">
        <v>0.47</v>
      </c>
      <c r="F787" s="174"/>
      <c r="G787" s="175">
        <f>ROUND(E787*F787,2)</f>
        <v>0</v>
      </c>
      <c r="H787" s="174"/>
      <c r="I787" s="175">
        <f>ROUND(E787*H787,2)</f>
        <v>0</v>
      </c>
      <c r="J787" s="174"/>
      <c r="K787" s="175">
        <f>ROUND(E787*J787,2)</f>
        <v>0</v>
      </c>
      <c r="L787" s="175">
        <v>15</v>
      </c>
      <c r="M787" s="175">
        <f>G787*(1+L787/100)</f>
        <v>0</v>
      </c>
      <c r="N787" s="173">
        <v>0</v>
      </c>
      <c r="O787" s="173">
        <f>ROUND(E787*N787,2)</f>
        <v>0</v>
      </c>
      <c r="P787" s="173">
        <v>0</v>
      </c>
      <c r="Q787" s="173">
        <f>ROUND(E787*P787,2)</f>
        <v>0</v>
      </c>
      <c r="R787" s="175"/>
      <c r="S787" s="175" t="s">
        <v>123</v>
      </c>
      <c r="T787" s="176" t="s">
        <v>123</v>
      </c>
      <c r="U787" s="157">
        <v>0</v>
      </c>
      <c r="V787" s="157">
        <f>ROUND(E787*U787,2)</f>
        <v>0</v>
      </c>
      <c r="W787" s="157"/>
      <c r="X787" s="157" t="s">
        <v>124</v>
      </c>
      <c r="Y787" s="157" t="s">
        <v>125</v>
      </c>
      <c r="Z787" s="147"/>
      <c r="AA787" s="147"/>
      <c r="AB787" s="147"/>
      <c r="AC787" s="147"/>
      <c r="AD787" s="147"/>
      <c r="AE787" s="147"/>
      <c r="AF787" s="147"/>
      <c r="AG787" s="147" t="s">
        <v>126</v>
      </c>
      <c r="AH787" s="147"/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ht="22.5" outlineLevel="2" x14ac:dyDescent="0.2">
      <c r="A788" s="154"/>
      <c r="B788" s="155"/>
      <c r="C788" s="249" t="s">
        <v>579</v>
      </c>
      <c r="D788" s="250"/>
      <c r="E788" s="250"/>
      <c r="F788" s="250"/>
      <c r="G788" s="250"/>
      <c r="H788" s="157"/>
      <c r="I788" s="157"/>
      <c r="J788" s="157"/>
      <c r="K788" s="157"/>
      <c r="L788" s="157"/>
      <c r="M788" s="157"/>
      <c r="N788" s="156"/>
      <c r="O788" s="156"/>
      <c r="P788" s="156"/>
      <c r="Q788" s="156"/>
      <c r="R788" s="157"/>
      <c r="S788" s="157"/>
      <c r="T788" s="157"/>
      <c r="U788" s="157"/>
      <c r="V788" s="157"/>
      <c r="W788" s="157"/>
      <c r="X788" s="157"/>
      <c r="Y788" s="157"/>
      <c r="Z788" s="147"/>
      <c r="AA788" s="147"/>
      <c r="AB788" s="147"/>
      <c r="AC788" s="147"/>
      <c r="AD788" s="147"/>
      <c r="AE788" s="147"/>
      <c r="AF788" s="147"/>
      <c r="AG788" s="147" t="s">
        <v>132</v>
      </c>
      <c r="AH788" s="147"/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77" t="str">
        <f>C788</f>
        <v>Pro vyjádření výnosu ve prospěch zhotovitele je nutné jednotkovou cenu uvést se záporným znaménkem. (Získaná částka ponižuje náklad stavby.)</v>
      </c>
      <c r="BB788" s="147"/>
      <c r="BC788" s="147"/>
      <c r="BD788" s="147"/>
      <c r="BE788" s="147"/>
      <c r="BF788" s="147"/>
      <c r="BG788" s="147"/>
      <c r="BH788" s="147"/>
    </row>
    <row r="789" spans="1:60" outlineLevel="2" x14ac:dyDescent="0.2">
      <c r="A789" s="154"/>
      <c r="B789" s="155"/>
      <c r="C789" s="187" t="s">
        <v>580</v>
      </c>
      <c r="D789" s="158"/>
      <c r="E789" s="159">
        <v>0.47</v>
      </c>
      <c r="F789" s="157"/>
      <c r="G789" s="157"/>
      <c r="H789" s="157"/>
      <c r="I789" s="157"/>
      <c r="J789" s="157"/>
      <c r="K789" s="157"/>
      <c r="L789" s="157"/>
      <c r="M789" s="157"/>
      <c r="N789" s="156"/>
      <c r="O789" s="156"/>
      <c r="P789" s="156"/>
      <c r="Q789" s="156"/>
      <c r="R789" s="157"/>
      <c r="S789" s="157"/>
      <c r="T789" s="157"/>
      <c r="U789" s="157"/>
      <c r="V789" s="157"/>
      <c r="W789" s="157"/>
      <c r="X789" s="157"/>
      <c r="Y789" s="157"/>
      <c r="Z789" s="147"/>
      <c r="AA789" s="147"/>
      <c r="AB789" s="147"/>
      <c r="AC789" s="147"/>
      <c r="AD789" s="147"/>
      <c r="AE789" s="147"/>
      <c r="AF789" s="147"/>
      <c r="AG789" s="147" t="s">
        <v>128</v>
      </c>
      <c r="AH789" s="147">
        <v>0</v>
      </c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</row>
    <row r="790" spans="1:60" ht="22.5" outlineLevel="1" x14ac:dyDescent="0.2">
      <c r="A790" s="170">
        <v>117</v>
      </c>
      <c r="B790" s="171" t="s">
        <v>581</v>
      </c>
      <c r="C790" s="186" t="s">
        <v>582</v>
      </c>
      <c r="D790" s="172" t="s">
        <v>347</v>
      </c>
      <c r="E790" s="173">
        <v>32.171370000000003</v>
      </c>
      <c r="F790" s="174"/>
      <c r="G790" s="175">
        <f>ROUND(E790*F790,2)</f>
        <v>0</v>
      </c>
      <c r="H790" s="174"/>
      <c r="I790" s="175">
        <f>ROUND(E790*H790,2)</f>
        <v>0</v>
      </c>
      <c r="J790" s="174"/>
      <c r="K790" s="175">
        <f>ROUND(E790*J790,2)</f>
        <v>0</v>
      </c>
      <c r="L790" s="175">
        <v>15</v>
      </c>
      <c r="M790" s="175">
        <f>G790*(1+L790/100)</f>
        <v>0</v>
      </c>
      <c r="N790" s="173">
        <v>0</v>
      </c>
      <c r="O790" s="173">
        <f>ROUND(E790*N790,2)</f>
        <v>0</v>
      </c>
      <c r="P790" s="173">
        <v>0</v>
      </c>
      <c r="Q790" s="173">
        <f>ROUND(E790*P790,2)</f>
        <v>0</v>
      </c>
      <c r="R790" s="175"/>
      <c r="S790" s="175" t="s">
        <v>123</v>
      </c>
      <c r="T790" s="176" t="s">
        <v>123</v>
      </c>
      <c r="U790" s="157">
        <v>0</v>
      </c>
      <c r="V790" s="157">
        <f>ROUND(E790*U790,2)</f>
        <v>0</v>
      </c>
      <c r="W790" s="157"/>
      <c r="X790" s="157" t="s">
        <v>124</v>
      </c>
      <c r="Y790" s="157" t="s">
        <v>125</v>
      </c>
      <c r="Z790" s="147"/>
      <c r="AA790" s="147"/>
      <c r="AB790" s="147"/>
      <c r="AC790" s="147"/>
      <c r="AD790" s="147"/>
      <c r="AE790" s="147"/>
      <c r="AF790" s="147"/>
      <c r="AG790" s="147" t="s">
        <v>126</v>
      </c>
      <c r="AH790" s="147"/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</row>
    <row r="791" spans="1:60" outlineLevel="2" x14ac:dyDescent="0.2">
      <c r="A791" s="154"/>
      <c r="B791" s="155"/>
      <c r="C791" s="187" t="s">
        <v>583</v>
      </c>
      <c r="D791" s="158"/>
      <c r="E791" s="159">
        <v>33.58137</v>
      </c>
      <c r="F791" s="157"/>
      <c r="G791" s="157"/>
      <c r="H791" s="157"/>
      <c r="I791" s="157"/>
      <c r="J791" s="157"/>
      <c r="K791" s="157"/>
      <c r="L791" s="157"/>
      <c r="M791" s="157"/>
      <c r="N791" s="156"/>
      <c r="O791" s="156"/>
      <c r="P791" s="156"/>
      <c r="Q791" s="156"/>
      <c r="R791" s="157"/>
      <c r="S791" s="157"/>
      <c r="T791" s="157"/>
      <c r="U791" s="157"/>
      <c r="V791" s="157"/>
      <c r="W791" s="157"/>
      <c r="X791" s="157"/>
      <c r="Y791" s="157"/>
      <c r="Z791" s="147"/>
      <c r="AA791" s="147"/>
      <c r="AB791" s="147"/>
      <c r="AC791" s="147"/>
      <c r="AD791" s="147"/>
      <c r="AE791" s="147"/>
      <c r="AF791" s="147"/>
      <c r="AG791" s="147" t="s">
        <v>128</v>
      </c>
      <c r="AH791" s="147">
        <v>0</v>
      </c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outlineLevel="3" x14ac:dyDescent="0.2">
      <c r="A792" s="154"/>
      <c r="B792" s="155"/>
      <c r="C792" s="187" t="s">
        <v>584</v>
      </c>
      <c r="D792" s="158"/>
      <c r="E792" s="159">
        <v>-0.47</v>
      </c>
      <c r="F792" s="157"/>
      <c r="G792" s="157"/>
      <c r="H792" s="157"/>
      <c r="I792" s="157"/>
      <c r="J792" s="157"/>
      <c r="K792" s="157"/>
      <c r="L792" s="157"/>
      <c r="M792" s="157"/>
      <c r="N792" s="156"/>
      <c r="O792" s="156"/>
      <c r="P792" s="156"/>
      <c r="Q792" s="156"/>
      <c r="R792" s="157"/>
      <c r="S792" s="157"/>
      <c r="T792" s="157"/>
      <c r="U792" s="157"/>
      <c r="V792" s="157"/>
      <c r="W792" s="157"/>
      <c r="X792" s="157"/>
      <c r="Y792" s="157"/>
      <c r="Z792" s="147"/>
      <c r="AA792" s="147"/>
      <c r="AB792" s="147"/>
      <c r="AC792" s="147"/>
      <c r="AD792" s="147"/>
      <c r="AE792" s="147"/>
      <c r="AF792" s="147"/>
      <c r="AG792" s="147" t="s">
        <v>128</v>
      </c>
      <c r="AH792" s="147">
        <v>0</v>
      </c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outlineLevel="3" x14ac:dyDescent="0.2">
      <c r="A793" s="154"/>
      <c r="B793" s="155"/>
      <c r="C793" s="187" t="s">
        <v>585</v>
      </c>
      <c r="D793" s="158"/>
      <c r="E793" s="159">
        <v>-0.21</v>
      </c>
      <c r="F793" s="157"/>
      <c r="G793" s="157"/>
      <c r="H793" s="157"/>
      <c r="I793" s="157"/>
      <c r="J793" s="157"/>
      <c r="K793" s="157"/>
      <c r="L793" s="157"/>
      <c r="M793" s="157"/>
      <c r="N793" s="156"/>
      <c r="O793" s="156"/>
      <c r="P793" s="156"/>
      <c r="Q793" s="156"/>
      <c r="R793" s="157"/>
      <c r="S793" s="157"/>
      <c r="T793" s="157"/>
      <c r="U793" s="157"/>
      <c r="V793" s="157"/>
      <c r="W793" s="157"/>
      <c r="X793" s="157"/>
      <c r="Y793" s="157"/>
      <c r="Z793" s="147"/>
      <c r="AA793" s="147"/>
      <c r="AB793" s="147"/>
      <c r="AC793" s="147"/>
      <c r="AD793" s="147"/>
      <c r="AE793" s="147"/>
      <c r="AF793" s="147"/>
      <c r="AG793" s="147" t="s">
        <v>128</v>
      </c>
      <c r="AH793" s="147">
        <v>0</v>
      </c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</row>
    <row r="794" spans="1:60" outlineLevel="3" x14ac:dyDescent="0.2">
      <c r="A794" s="154"/>
      <c r="B794" s="155"/>
      <c r="C794" s="187" t="s">
        <v>586</v>
      </c>
      <c r="D794" s="158"/>
      <c r="E794" s="159">
        <v>-0.51</v>
      </c>
      <c r="F794" s="157"/>
      <c r="G794" s="157"/>
      <c r="H794" s="157"/>
      <c r="I794" s="157"/>
      <c r="J794" s="157"/>
      <c r="K794" s="157"/>
      <c r="L794" s="157"/>
      <c r="M794" s="157"/>
      <c r="N794" s="156"/>
      <c r="O794" s="156"/>
      <c r="P794" s="156"/>
      <c r="Q794" s="156"/>
      <c r="R794" s="157"/>
      <c r="S794" s="157"/>
      <c r="T794" s="157"/>
      <c r="U794" s="157"/>
      <c r="V794" s="157"/>
      <c r="W794" s="157"/>
      <c r="X794" s="157"/>
      <c r="Y794" s="157"/>
      <c r="Z794" s="147"/>
      <c r="AA794" s="147"/>
      <c r="AB794" s="147"/>
      <c r="AC794" s="147"/>
      <c r="AD794" s="147"/>
      <c r="AE794" s="147"/>
      <c r="AF794" s="147"/>
      <c r="AG794" s="147" t="s">
        <v>128</v>
      </c>
      <c r="AH794" s="147">
        <v>0</v>
      </c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</row>
    <row r="795" spans="1:60" outlineLevel="3" x14ac:dyDescent="0.2">
      <c r="A795" s="154"/>
      <c r="B795" s="155"/>
      <c r="C795" s="187" t="s">
        <v>587</v>
      </c>
      <c r="D795" s="158"/>
      <c r="E795" s="159">
        <v>-0.22</v>
      </c>
      <c r="F795" s="157"/>
      <c r="G795" s="157"/>
      <c r="H795" s="157"/>
      <c r="I795" s="157"/>
      <c r="J795" s="157"/>
      <c r="K795" s="157"/>
      <c r="L795" s="157"/>
      <c r="M795" s="157"/>
      <c r="N795" s="156"/>
      <c r="O795" s="156"/>
      <c r="P795" s="156"/>
      <c r="Q795" s="156"/>
      <c r="R795" s="157"/>
      <c r="S795" s="157"/>
      <c r="T795" s="157"/>
      <c r="U795" s="157"/>
      <c r="V795" s="157"/>
      <c r="W795" s="157"/>
      <c r="X795" s="157"/>
      <c r="Y795" s="157"/>
      <c r="Z795" s="147"/>
      <c r="AA795" s="147"/>
      <c r="AB795" s="147"/>
      <c r="AC795" s="147"/>
      <c r="AD795" s="147"/>
      <c r="AE795" s="147"/>
      <c r="AF795" s="147"/>
      <c r="AG795" s="147" t="s">
        <v>128</v>
      </c>
      <c r="AH795" s="147">
        <v>0</v>
      </c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ht="22.5" outlineLevel="1" x14ac:dyDescent="0.2">
      <c r="A796" s="170">
        <v>118</v>
      </c>
      <c r="B796" s="171" t="s">
        <v>588</v>
      </c>
      <c r="C796" s="186" t="s">
        <v>589</v>
      </c>
      <c r="D796" s="172" t="s">
        <v>347</v>
      </c>
      <c r="E796" s="173">
        <v>0.21</v>
      </c>
      <c r="F796" s="174"/>
      <c r="G796" s="175">
        <f>ROUND(E796*F796,2)</f>
        <v>0</v>
      </c>
      <c r="H796" s="174"/>
      <c r="I796" s="175">
        <f>ROUND(E796*H796,2)</f>
        <v>0</v>
      </c>
      <c r="J796" s="174"/>
      <c r="K796" s="175">
        <f>ROUND(E796*J796,2)</f>
        <v>0</v>
      </c>
      <c r="L796" s="175">
        <v>15</v>
      </c>
      <c r="M796" s="175">
        <f>G796*(1+L796/100)</f>
        <v>0</v>
      </c>
      <c r="N796" s="173">
        <v>0</v>
      </c>
      <c r="O796" s="173">
        <f>ROUND(E796*N796,2)</f>
        <v>0</v>
      </c>
      <c r="P796" s="173">
        <v>0</v>
      </c>
      <c r="Q796" s="173">
        <f>ROUND(E796*P796,2)</f>
        <v>0</v>
      </c>
      <c r="R796" s="175"/>
      <c r="S796" s="175" t="s">
        <v>123</v>
      </c>
      <c r="T796" s="176" t="s">
        <v>123</v>
      </c>
      <c r="U796" s="157">
        <v>0</v>
      </c>
      <c r="V796" s="157">
        <f>ROUND(E796*U796,2)</f>
        <v>0</v>
      </c>
      <c r="W796" s="157"/>
      <c r="X796" s="157" t="s">
        <v>124</v>
      </c>
      <c r="Y796" s="157" t="s">
        <v>125</v>
      </c>
      <c r="Z796" s="147"/>
      <c r="AA796" s="147"/>
      <c r="AB796" s="147"/>
      <c r="AC796" s="147"/>
      <c r="AD796" s="147"/>
      <c r="AE796" s="147"/>
      <c r="AF796" s="147"/>
      <c r="AG796" s="147" t="s">
        <v>126</v>
      </c>
      <c r="AH796" s="147"/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outlineLevel="2" x14ac:dyDescent="0.2">
      <c r="A797" s="154"/>
      <c r="B797" s="155"/>
      <c r="C797" s="187" t="s">
        <v>590</v>
      </c>
      <c r="D797" s="158"/>
      <c r="E797" s="159">
        <v>0.21</v>
      </c>
      <c r="F797" s="157"/>
      <c r="G797" s="157"/>
      <c r="H797" s="157"/>
      <c r="I797" s="157"/>
      <c r="J797" s="157"/>
      <c r="K797" s="157"/>
      <c r="L797" s="157"/>
      <c r="M797" s="157"/>
      <c r="N797" s="156"/>
      <c r="O797" s="156"/>
      <c r="P797" s="156"/>
      <c r="Q797" s="156"/>
      <c r="R797" s="157"/>
      <c r="S797" s="157"/>
      <c r="T797" s="157"/>
      <c r="U797" s="157"/>
      <c r="V797" s="157"/>
      <c r="W797" s="157"/>
      <c r="X797" s="157"/>
      <c r="Y797" s="157"/>
      <c r="Z797" s="147"/>
      <c r="AA797" s="147"/>
      <c r="AB797" s="147"/>
      <c r="AC797" s="147"/>
      <c r="AD797" s="147"/>
      <c r="AE797" s="147"/>
      <c r="AF797" s="147"/>
      <c r="AG797" s="147" t="s">
        <v>128</v>
      </c>
      <c r="AH797" s="147">
        <v>0</v>
      </c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ht="22.5" outlineLevel="1" x14ac:dyDescent="0.2">
      <c r="A798" s="170">
        <v>119</v>
      </c>
      <c r="B798" s="171" t="s">
        <v>591</v>
      </c>
      <c r="C798" s="186" t="s">
        <v>592</v>
      </c>
      <c r="D798" s="172" t="s">
        <v>347</v>
      </c>
      <c r="E798" s="173">
        <v>0.73</v>
      </c>
      <c r="F798" s="174"/>
      <c r="G798" s="175">
        <f>ROUND(E798*F798,2)</f>
        <v>0</v>
      </c>
      <c r="H798" s="174"/>
      <c r="I798" s="175">
        <f>ROUND(E798*H798,2)</f>
        <v>0</v>
      </c>
      <c r="J798" s="174"/>
      <c r="K798" s="175">
        <f>ROUND(E798*J798,2)</f>
        <v>0</v>
      </c>
      <c r="L798" s="175">
        <v>15</v>
      </c>
      <c r="M798" s="175">
        <f>G798*(1+L798/100)</f>
        <v>0</v>
      </c>
      <c r="N798" s="173">
        <v>0</v>
      </c>
      <c r="O798" s="173">
        <f>ROUND(E798*N798,2)</f>
        <v>0</v>
      </c>
      <c r="P798" s="173">
        <v>0</v>
      </c>
      <c r="Q798" s="173">
        <f>ROUND(E798*P798,2)</f>
        <v>0</v>
      </c>
      <c r="R798" s="175"/>
      <c r="S798" s="175" t="s">
        <v>123</v>
      </c>
      <c r="T798" s="176" t="s">
        <v>123</v>
      </c>
      <c r="U798" s="157">
        <v>0</v>
      </c>
      <c r="V798" s="157">
        <f>ROUND(E798*U798,2)</f>
        <v>0</v>
      </c>
      <c r="W798" s="157"/>
      <c r="X798" s="157" t="s">
        <v>124</v>
      </c>
      <c r="Y798" s="157" t="s">
        <v>125</v>
      </c>
      <c r="Z798" s="147"/>
      <c r="AA798" s="147"/>
      <c r="AB798" s="147"/>
      <c r="AC798" s="147"/>
      <c r="AD798" s="147"/>
      <c r="AE798" s="147"/>
      <c r="AF798" s="147"/>
      <c r="AG798" s="147" t="s">
        <v>126</v>
      </c>
      <c r="AH798" s="147"/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</row>
    <row r="799" spans="1:60" outlineLevel="2" x14ac:dyDescent="0.2">
      <c r="A799" s="154"/>
      <c r="B799" s="155"/>
      <c r="C799" s="187" t="s">
        <v>593</v>
      </c>
      <c r="D799" s="158"/>
      <c r="E799" s="159">
        <v>0.51</v>
      </c>
      <c r="F799" s="157"/>
      <c r="G799" s="157"/>
      <c r="H799" s="157"/>
      <c r="I799" s="157"/>
      <c r="J799" s="157"/>
      <c r="K799" s="157"/>
      <c r="L799" s="157"/>
      <c r="M799" s="157"/>
      <c r="N799" s="156"/>
      <c r="O799" s="156"/>
      <c r="P799" s="156"/>
      <c r="Q799" s="156"/>
      <c r="R799" s="157"/>
      <c r="S799" s="157"/>
      <c r="T799" s="157"/>
      <c r="U799" s="157"/>
      <c r="V799" s="157"/>
      <c r="W799" s="157"/>
      <c r="X799" s="157"/>
      <c r="Y799" s="157"/>
      <c r="Z799" s="147"/>
      <c r="AA799" s="147"/>
      <c r="AB799" s="147"/>
      <c r="AC799" s="147"/>
      <c r="AD799" s="147"/>
      <c r="AE799" s="147"/>
      <c r="AF799" s="147"/>
      <c r="AG799" s="147" t="s">
        <v>128</v>
      </c>
      <c r="AH799" s="147">
        <v>0</v>
      </c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outlineLevel="3" x14ac:dyDescent="0.2">
      <c r="A800" s="154"/>
      <c r="B800" s="155"/>
      <c r="C800" s="187" t="s">
        <v>594</v>
      </c>
      <c r="D800" s="158"/>
      <c r="E800" s="159">
        <v>0.22</v>
      </c>
      <c r="F800" s="157"/>
      <c r="G800" s="157"/>
      <c r="H800" s="157"/>
      <c r="I800" s="157"/>
      <c r="J800" s="157"/>
      <c r="K800" s="157"/>
      <c r="L800" s="157"/>
      <c r="M800" s="157"/>
      <c r="N800" s="156"/>
      <c r="O800" s="156"/>
      <c r="P800" s="156"/>
      <c r="Q800" s="156"/>
      <c r="R800" s="157"/>
      <c r="S800" s="157"/>
      <c r="T800" s="157"/>
      <c r="U800" s="157"/>
      <c r="V800" s="157"/>
      <c r="W800" s="157"/>
      <c r="X800" s="157"/>
      <c r="Y800" s="157"/>
      <c r="Z800" s="147"/>
      <c r="AA800" s="147"/>
      <c r="AB800" s="147"/>
      <c r="AC800" s="147"/>
      <c r="AD800" s="147"/>
      <c r="AE800" s="147"/>
      <c r="AF800" s="147"/>
      <c r="AG800" s="147" t="s">
        <v>128</v>
      </c>
      <c r="AH800" s="147">
        <v>0</v>
      </c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</row>
    <row r="801" spans="1:60" outlineLevel="1" x14ac:dyDescent="0.2">
      <c r="A801" s="178">
        <v>120</v>
      </c>
      <c r="B801" s="179" t="s">
        <v>595</v>
      </c>
      <c r="C801" s="189" t="s">
        <v>596</v>
      </c>
      <c r="D801" s="180" t="s">
        <v>347</v>
      </c>
      <c r="E801" s="181">
        <v>33.58137</v>
      </c>
      <c r="F801" s="182"/>
      <c r="G801" s="183">
        <f>ROUND(E801*F801,2)</f>
        <v>0</v>
      </c>
      <c r="H801" s="182"/>
      <c r="I801" s="183">
        <f>ROUND(E801*H801,2)</f>
        <v>0</v>
      </c>
      <c r="J801" s="182"/>
      <c r="K801" s="183">
        <f>ROUND(E801*J801,2)</f>
        <v>0</v>
      </c>
      <c r="L801" s="183">
        <v>15</v>
      </c>
      <c r="M801" s="183">
        <f>G801*(1+L801/100)</f>
        <v>0</v>
      </c>
      <c r="N801" s="181">
        <v>0</v>
      </c>
      <c r="O801" s="181">
        <f>ROUND(E801*N801,2)</f>
        <v>0</v>
      </c>
      <c r="P801" s="181">
        <v>0</v>
      </c>
      <c r="Q801" s="181">
        <f>ROUND(E801*P801,2)</f>
        <v>0</v>
      </c>
      <c r="R801" s="183"/>
      <c r="S801" s="183" t="s">
        <v>123</v>
      </c>
      <c r="T801" s="184" t="s">
        <v>123</v>
      </c>
      <c r="U801" s="157">
        <v>2.0089999999999999</v>
      </c>
      <c r="V801" s="157">
        <f>ROUND(E801*U801,2)</f>
        <v>67.459999999999994</v>
      </c>
      <c r="W801" s="157"/>
      <c r="X801" s="157" t="s">
        <v>597</v>
      </c>
      <c r="Y801" s="157" t="s">
        <v>125</v>
      </c>
      <c r="Z801" s="147"/>
      <c r="AA801" s="147"/>
      <c r="AB801" s="147"/>
      <c r="AC801" s="147"/>
      <c r="AD801" s="147"/>
      <c r="AE801" s="147"/>
      <c r="AF801" s="147"/>
      <c r="AG801" s="147" t="s">
        <v>598</v>
      </c>
      <c r="AH801" s="147"/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outlineLevel="1" x14ac:dyDescent="0.2">
      <c r="A802" s="178">
        <v>121</v>
      </c>
      <c r="B802" s="179" t="s">
        <v>599</v>
      </c>
      <c r="C802" s="189" t="s">
        <v>600</v>
      </c>
      <c r="D802" s="180" t="s">
        <v>347</v>
      </c>
      <c r="E802" s="181">
        <v>67.162729999999996</v>
      </c>
      <c r="F802" s="182"/>
      <c r="G802" s="183">
        <f>ROUND(E802*F802,2)</f>
        <v>0</v>
      </c>
      <c r="H802" s="182"/>
      <c r="I802" s="183">
        <f>ROUND(E802*H802,2)</f>
        <v>0</v>
      </c>
      <c r="J802" s="182"/>
      <c r="K802" s="183">
        <f>ROUND(E802*J802,2)</f>
        <v>0</v>
      </c>
      <c r="L802" s="183">
        <v>15</v>
      </c>
      <c r="M802" s="183">
        <f>G802*(1+L802/100)</f>
        <v>0</v>
      </c>
      <c r="N802" s="181">
        <v>0</v>
      </c>
      <c r="O802" s="181">
        <f>ROUND(E802*N802,2)</f>
        <v>0</v>
      </c>
      <c r="P802" s="181">
        <v>0</v>
      </c>
      <c r="Q802" s="181">
        <f>ROUND(E802*P802,2)</f>
        <v>0</v>
      </c>
      <c r="R802" s="183"/>
      <c r="S802" s="183" t="s">
        <v>123</v>
      </c>
      <c r="T802" s="184" t="s">
        <v>123</v>
      </c>
      <c r="U802" s="157">
        <v>0.95899999999999996</v>
      </c>
      <c r="V802" s="157">
        <f>ROUND(E802*U802,2)</f>
        <v>64.41</v>
      </c>
      <c r="W802" s="157"/>
      <c r="X802" s="157" t="s">
        <v>597</v>
      </c>
      <c r="Y802" s="157" t="s">
        <v>125</v>
      </c>
      <c r="Z802" s="147"/>
      <c r="AA802" s="147"/>
      <c r="AB802" s="147"/>
      <c r="AC802" s="147"/>
      <c r="AD802" s="147"/>
      <c r="AE802" s="147"/>
      <c r="AF802" s="147"/>
      <c r="AG802" s="147" t="s">
        <v>598</v>
      </c>
      <c r="AH802" s="147"/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outlineLevel="1" x14ac:dyDescent="0.2">
      <c r="A803" s="178">
        <v>122</v>
      </c>
      <c r="B803" s="179" t="s">
        <v>601</v>
      </c>
      <c r="C803" s="189" t="s">
        <v>602</v>
      </c>
      <c r="D803" s="180" t="s">
        <v>347</v>
      </c>
      <c r="E803" s="181">
        <v>33.58137</v>
      </c>
      <c r="F803" s="182"/>
      <c r="G803" s="183">
        <f>ROUND(E803*F803,2)</f>
        <v>0</v>
      </c>
      <c r="H803" s="182"/>
      <c r="I803" s="183">
        <f>ROUND(E803*H803,2)</f>
        <v>0</v>
      </c>
      <c r="J803" s="182"/>
      <c r="K803" s="183">
        <f>ROUND(E803*J803,2)</f>
        <v>0</v>
      </c>
      <c r="L803" s="183">
        <v>15</v>
      </c>
      <c r="M803" s="183">
        <f>G803*(1+L803/100)</f>
        <v>0</v>
      </c>
      <c r="N803" s="181">
        <v>0</v>
      </c>
      <c r="O803" s="181">
        <f>ROUND(E803*N803,2)</f>
        <v>0</v>
      </c>
      <c r="P803" s="181">
        <v>0</v>
      </c>
      <c r="Q803" s="181">
        <f>ROUND(E803*P803,2)</f>
        <v>0</v>
      </c>
      <c r="R803" s="183"/>
      <c r="S803" s="183" t="s">
        <v>123</v>
      </c>
      <c r="T803" s="184" t="s">
        <v>123</v>
      </c>
      <c r="U803" s="157">
        <v>1.1399999999999999</v>
      </c>
      <c r="V803" s="157">
        <f>ROUND(E803*U803,2)</f>
        <v>38.28</v>
      </c>
      <c r="W803" s="157"/>
      <c r="X803" s="157" t="s">
        <v>597</v>
      </c>
      <c r="Y803" s="157" t="s">
        <v>125</v>
      </c>
      <c r="Z803" s="147"/>
      <c r="AA803" s="147"/>
      <c r="AB803" s="147"/>
      <c r="AC803" s="147"/>
      <c r="AD803" s="147"/>
      <c r="AE803" s="147"/>
      <c r="AF803" s="147"/>
      <c r="AG803" s="147" t="s">
        <v>598</v>
      </c>
      <c r="AH803" s="147"/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outlineLevel="1" x14ac:dyDescent="0.2">
      <c r="A804" s="170">
        <v>123</v>
      </c>
      <c r="B804" s="171" t="s">
        <v>603</v>
      </c>
      <c r="C804" s="186" t="s">
        <v>604</v>
      </c>
      <c r="D804" s="172" t="s">
        <v>347</v>
      </c>
      <c r="E804" s="173">
        <v>33.58137</v>
      </c>
      <c r="F804" s="174"/>
      <c r="G804" s="175">
        <f>ROUND(E804*F804,2)</f>
        <v>0</v>
      </c>
      <c r="H804" s="174"/>
      <c r="I804" s="175">
        <f>ROUND(E804*H804,2)</f>
        <v>0</v>
      </c>
      <c r="J804" s="174"/>
      <c r="K804" s="175">
        <f>ROUND(E804*J804,2)</f>
        <v>0</v>
      </c>
      <c r="L804" s="175">
        <v>15</v>
      </c>
      <c r="M804" s="175">
        <f>G804*(1+L804/100)</f>
        <v>0</v>
      </c>
      <c r="N804" s="173">
        <v>0</v>
      </c>
      <c r="O804" s="173">
        <f>ROUND(E804*N804,2)</f>
        <v>0</v>
      </c>
      <c r="P804" s="173">
        <v>0</v>
      </c>
      <c r="Q804" s="173">
        <f>ROUND(E804*P804,2)</f>
        <v>0</v>
      </c>
      <c r="R804" s="175"/>
      <c r="S804" s="175" t="s">
        <v>123</v>
      </c>
      <c r="T804" s="176" t="s">
        <v>123</v>
      </c>
      <c r="U804" s="157">
        <v>0.49</v>
      </c>
      <c r="V804" s="157">
        <f>ROUND(E804*U804,2)</f>
        <v>16.45</v>
      </c>
      <c r="W804" s="157"/>
      <c r="X804" s="157" t="s">
        <v>597</v>
      </c>
      <c r="Y804" s="157" t="s">
        <v>125</v>
      </c>
      <c r="Z804" s="147"/>
      <c r="AA804" s="147"/>
      <c r="AB804" s="147"/>
      <c r="AC804" s="147"/>
      <c r="AD804" s="147"/>
      <c r="AE804" s="147"/>
      <c r="AF804" s="147"/>
      <c r="AG804" s="147" t="s">
        <v>598</v>
      </c>
      <c r="AH804" s="147"/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outlineLevel="2" x14ac:dyDescent="0.2">
      <c r="A805" s="154"/>
      <c r="B805" s="155"/>
      <c r="C805" s="249" t="s">
        <v>605</v>
      </c>
      <c r="D805" s="250"/>
      <c r="E805" s="250"/>
      <c r="F805" s="250"/>
      <c r="G805" s="250"/>
      <c r="H805" s="157"/>
      <c r="I805" s="157"/>
      <c r="J805" s="157"/>
      <c r="K805" s="157"/>
      <c r="L805" s="157"/>
      <c r="M805" s="157"/>
      <c r="N805" s="156"/>
      <c r="O805" s="156"/>
      <c r="P805" s="156"/>
      <c r="Q805" s="156"/>
      <c r="R805" s="157"/>
      <c r="S805" s="157"/>
      <c r="T805" s="157"/>
      <c r="U805" s="157"/>
      <c r="V805" s="157"/>
      <c r="W805" s="157"/>
      <c r="X805" s="157"/>
      <c r="Y805" s="157"/>
      <c r="Z805" s="147"/>
      <c r="AA805" s="147"/>
      <c r="AB805" s="147"/>
      <c r="AC805" s="147"/>
      <c r="AD805" s="147"/>
      <c r="AE805" s="147"/>
      <c r="AF805" s="147"/>
      <c r="AG805" s="147" t="s">
        <v>132</v>
      </c>
      <c r="AH805" s="147"/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</row>
    <row r="806" spans="1:60" outlineLevel="1" x14ac:dyDescent="0.2">
      <c r="A806" s="178">
        <v>124</v>
      </c>
      <c r="B806" s="179" t="s">
        <v>606</v>
      </c>
      <c r="C806" s="189" t="s">
        <v>607</v>
      </c>
      <c r="D806" s="180" t="s">
        <v>347</v>
      </c>
      <c r="E806" s="181">
        <v>167.90683000000001</v>
      </c>
      <c r="F806" s="182"/>
      <c r="G806" s="183">
        <f>ROUND(E806*F806,2)</f>
        <v>0</v>
      </c>
      <c r="H806" s="182"/>
      <c r="I806" s="183">
        <f>ROUND(E806*H806,2)</f>
        <v>0</v>
      </c>
      <c r="J806" s="182"/>
      <c r="K806" s="183">
        <f>ROUND(E806*J806,2)</f>
        <v>0</v>
      </c>
      <c r="L806" s="183">
        <v>15</v>
      </c>
      <c r="M806" s="183">
        <f>G806*(1+L806/100)</f>
        <v>0</v>
      </c>
      <c r="N806" s="181">
        <v>0</v>
      </c>
      <c r="O806" s="181">
        <f>ROUND(E806*N806,2)</f>
        <v>0</v>
      </c>
      <c r="P806" s="181">
        <v>0</v>
      </c>
      <c r="Q806" s="181">
        <f>ROUND(E806*P806,2)</f>
        <v>0</v>
      </c>
      <c r="R806" s="183"/>
      <c r="S806" s="183" t="s">
        <v>123</v>
      </c>
      <c r="T806" s="184" t="s">
        <v>123</v>
      </c>
      <c r="U806" s="157">
        <v>0</v>
      </c>
      <c r="V806" s="157">
        <f>ROUND(E806*U806,2)</f>
        <v>0</v>
      </c>
      <c r="W806" s="157"/>
      <c r="X806" s="157" t="s">
        <v>597</v>
      </c>
      <c r="Y806" s="157" t="s">
        <v>125</v>
      </c>
      <c r="Z806" s="147"/>
      <c r="AA806" s="147"/>
      <c r="AB806" s="147"/>
      <c r="AC806" s="147"/>
      <c r="AD806" s="147"/>
      <c r="AE806" s="147"/>
      <c r="AF806" s="147"/>
      <c r="AG806" s="147" t="s">
        <v>598</v>
      </c>
      <c r="AH806" s="147"/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</row>
    <row r="807" spans="1:60" outlineLevel="1" x14ac:dyDescent="0.2">
      <c r="A807" s="178">
        <v>125</v>
      </c>
      <c r="B807" s="179" t="s">
        <v>608</v>
      </c>
      <c r="C807" s="189" t="s">
        <v>609</v>
      </c>
      <c r="D807" s="180" t="s">
        <v>347</v>
      </c>
      <c r="E807" s="181">
        <v>33.58137</v>
      </c>
      <c r="F807" s="182"/>
      <c r="G807" s="183">
        <f>ROUND(E807*F807,2)</f>
        <v>0</v>
      </c>
      <c r="H807" s="182"/>
      <c r="I807" s="183">
        <f>ROUND(E807*H807,2)</f>
        <v>0</v>
      </c>
      <c r="J807" s="182"/>
      <c r="K807" s="183">
        <f>ROUND(E807*J807,2)</f>
        <v>0</v>
      </c>
      <c r="L807" s="183">
        <v>15</v>
      </c>
      <c r="M807" s="183">
        <f>G807*(1+L807/100)</f>
        <v>0</v>
      </c>
      <c r="N807" s="181">
        <v>0</v>
      </c>
      <c r="O807" s="181">
        <f>ROUND(E807*N807,2)</f>
        <v>0</v>
      </c>
      <c r="P807" s="181">
        <v>0</v>
      </c>
      <c r="Q807" s="181">
        <f>ROUND(E807*P807,2)</f>
        <v>0</v>
      </c>
      <c r="R807" s="183"/>
      <c r="S807" s="183" t="s">
        <v>123</v>
      </c>
      <c r="T807" s="184" t="s">
        <v>123</v>
      </c>
      <c r="U807" s="157">
        <v>0.94199999999999995</v>
      </c>
      <c r="V807" s="157">
        <f>ROUND(E807*U807,2)</f>
        <v>31.63</v>
      </c>
      <c r="W807" s="157"/>
      <c r="X807" s="157" t="s">
        <v>597</v>
      </c>
      <c r="Y807" s="157" t="s">
        <v>125</v>
      </c>
      <c r="Z807" s="147"/>
      <c r="AA807" s="147"/>
      <c r="AB807" s="147"/>
      <c r="AC807" s="147"/>
      <c r="AD807" s="147"/>
      <c r="AE807" s="147"/>
      <c r="AF807" s="147"/>
      <c r="AG807" s="147" t="s">
        <v>598</v>
      </c>
      <c r="AH807" s="147"/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outlineLevel="1" x14ac:dyDescent="0.2">
      <c r="A808" s="178">
        <v>126</v>
      </c>
      <c r="B808" s="179" t="s">
        <v>610</v>
      </c>
      <c r="C808" s="189" t="s">
        <v>611</v>
      </c>
      <c r="D808" s="180" t="s">
        <v>347</v>
      </c>
      <c r="E808" s="181">
        <v>167.90683000000001</v>
      </c>
      <c r="F808" s="182"/>
      <c r="G808" s="183">
        <f>ROUND(E808*F808,2)</f>
        <v>0</v>
      </c>
      <c r="H808" s="182"/>
      <c r="I808" s="183">
        <f>ROUND(E808*H808,2)</f>
        <v>0</v>
      </c>
      <c r="J808" s="182"/>
      <c r="K808" s="183">
        <f>ROUND(E808*J808,2)</f>
        <v>0</v>
      </c>
      <c r="L808" s="183">
        <v>15</v>
      </c>
      <c r="M808" s="183">
        <f>G808*(1+L808/100)</f>
        <v>0</v>
      </c>
      <c r="N808" s="181">
        <v>0</v>
      </c>
      <c r="O808" s="181">
        <f>ROUND(E808*N808,2)</f>
        <v>0</v>
      </c>
      <c r="P808" s="181">
        <v>0</v>
      </c>
      <c r="Q808" s="181">
        <f>ROUND(E808*P808,2)</f>
        <v>0</v>
      </c>
      <c r="R808" s="183"/>
      <c r="S808" s="183" t="s">
        <v>123</v>
      </c>
      <c r="T808" s="184" t="s">
        <v>123</v>
      </c>
      <c r="U808" s="157">
        <v>0.105</v>
      </c>
      <c r="V808" s="157">
        <f>ROUND(E808*U808,2)</f>
        <v>17.63</v>
      </c>
      <c r="W808" s="157"/>
      <c r="X808" s="157" t="s">
        <v>597</v>
      </c>
      <c r="Y808" s="157" t="s">
        <v>125</v>
      </c>
      <c r="Z808" s="147"/>
      <c r="AA808" s="147"/>
      <c r="AB808" s="147"/>
      <c r="AC808" s="147"/>
      <c r="AD808" s="147"/>
      <c r="AE808" s="147"/>
      <c r="AF808" s="147"/>
      <c r="AG808" s="147" t="s">
        <v>598</v>
      </c>
      <c r="AH808" s="147"/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x14ac:dyDescent="0.2">
      <c r="A809" s="163" t="s">
        <v>118</v>
      </c>
      <c r="B809" s="164" t="s">
        <v>90</v>
      </c>
      <c r="C809" s="185" t="s">
        <v>29</v>
      </c>
      <c r="D809" s="165"/>
      <c r="E809" s="166"/>
      <c r="F809" s="167"/>
      <c r="G809" s="167">
        <f>SUMIF(AG810:AG817,"&lt;&gt;NOR",G810:G817)</f>
        <v>0</v>
      </c>
      <c r="H809" s="167"/>
      <c r="I809" s="167">
        <f>SUM(I810:I817)</f>
        <v>0</v>
      </c>
      <c r="J809" s="167"/>
      <c r="K809" s="167">
        <f>SUM(K810:K817)</f>
        <v>0</v>
      </c>
      <c r="L809" s="167"/>
      <c r="M809" s="167">
        <f>SUM(M810:M817)</f>
        <v>0</v>
      </c>
      <c r="N809" s="166"/>
      <c r="O809" s="166">
        <f>SUM(O810:O817)</f>
        <v>0</v>
      </c>
      <c r="P809" s="166"/>
      <c r="Q809" s="166">
        <f>SUM(Q810:Q817)</f>
        <v>0</v>
      </c>
      <c r="R809" s="167"/>
      <c r="S809" s="167"/>
      <c r="T809" s="168"/>
      <c r="U809" s="162"/>
      <c r="V809" s="162">
        <f>SUM(V810:V817)</f>
        <v>0</v>
      </c>
      <c r="W809" s="162"/>
      <c r="X809" s="162"/>
      <c r="Y809" s="162"/>
      <c r="AG809" t="s">
        <v>119</v>
      </c>
    </row>
    <row r="810" spans="1:60" outlineLevel="1" x14ac:dyDescent="0.2">
      <c r="A810" s="170">
        <v>127</v>
      </c>
      <c r="B810" s="171" t="s">
        <v>612</v>
      </c>
      <c r="C810" s="186" t="s">
        <v>613</v>
      </c>
      <c r="D810" s="172" t="s">
        <v>614</v>
      </c>
      <c r="E810" s="173">
        <v>1</v>
      </c>
      <c r="F810" s="174"/>
      <c r="G810" s="175">
        <f>ROUND(E810*F810,2)</f>
        <v>0</v>
      </c>
      <c r="H810" s="174"/>
      <c r="I810" s="175">
        <f>ROUND(E810*H810,2)</f>
        <v>0</v>
      </c>
      <c r="J810" s="174"/>
      <c r="K810" s="175">
        <f>ROUND(E810*J810,2)</f>
        <v>0</v>
      </c>
      <c r="L810" s="175">
        <v>15</v>
      </c>
      <c r="M810" s="175">
        <f>G810*(1+L810/100)</f>
        <v>0</v>
      </c>
      <c r="N810" s="173">
        <v>0</v>
      </c>
      <c r="O810" s="173">
        <f>ROUND(E810*N810,2)</f>
        <v>0</v>
      </c>
      <c r="P810" s="173">
        <v>0</v>
      </c>
      <c r="Q810" s="173">
        <f>ROUND(E810*P810,2)</f>
        <v>0</v>
      </c>
      <c r="R810" s="175"/>
      <c r="S810" s="175" t="s">
        <v>123</v>
      </c>
      <c r="T810" s="176" t="s">
        <v>203</v>
      </c>
      <c r="U810" s="157">
        <v>0</v>
      </c>
      <c r="V810" s="157">
        <f>ROUND(E810*U810,2)</f>
        <v>0</v>
      </c>
      <c r="W810" s="157"/>
      <c r="X810" s="157" t="s">
        <v>615</v>
      </c>
      <c r="Y810" s="157" t="s">
        <v>125</v>
      </c>
      <c r="Z810" s="147"/>
      <c r="AA810" s="147"/>
      <c r="AB810" s="147"/>
      <c r="AC810" s="147"/>
      <c r="AD810" s="147"/>
      <c r="AE810" s="147"/>
      <c r="AF810" s="147"/>
      <c r="AG810" s="147" t="s">
        <v>616</v>
      </c>
      <c r="AH810" s="147"/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outlineLevel="2" x14ac:dyDescent="0.2">
      <c r="A811" s="154"/>
      <c r="B811" s="155"/>
      <c r="C811" s="249" t="s">
        <v>617</v>
      </c>
      <c r="D811" s="250"/>
      <c r="E811" s="250"/>
      <c r="F811" s="250"/>
      <c r="G811" s="250"/>
      <c r="H811" s="157"/>
      <c r="I811" s="157"/>
      <c r="J811" s="157"/>
      <c r="K811" s="157"/>
      <c r="L811" s="157"/>
      <c r="M811" s="157"/>
      <c r="N811" s="156"/>
      <c r="O811" s="156"/>
      <c r="P811" s="156"/>
      <c r="Q811" s="156"/>
      <c r="R811" s="157"/>
      <c r="S811" s="157"/>
      <c r="T811" s="157"/>
      <c r="U811" s="157"/>
      <c r="V811" s="157"/>
      <c r="W811" s="157"/>
      <c r="X811" s="157"/>
      <c r="Y811" s="157"/>
      <c r="Z811" s="147"/>
      <c r="AA811" s="147"/>
      <c r="AB811" s="147"/>
      <c r="AC811" s="147"/>
      <c r="AD811" s="147"/>
      <c r="AE811" s="147"/>
      <c r="AF811" s="147"/>
      <c r="AG811" s="147" t="s">
        <v>132</v>
      </c>
      <c r="AH811" s="147"/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</row>
    <row r="812" spans="1:60" outlineLevel="3" x14ac:dyDescent="0.2">
      <c r="A812" s="154"/>
      <c r="B812" s="155"/>
      <c r="C812" s="251" t="s">
        <v>618</v>
      </c>
      <c r="D812" s="252"/>
      <c r="E812" s="252"/>
      <c r="F812" s="252"/>
      <c r="G812" s="252"/>
      <c r="H812" s="157"/>
      <c r="I812" s="157"/>
      <c r="J812" s="157"/>
      <c r="K812" s="157"/>
      <c r="L812" s="157"/>
      <c r="M812" s="157"/>
      <c r="N812" s="156"/>
      <c r="O812" s="156"/>
      <c r="P812" s="156"/>
      <c r="Q812" s="156"/>
      <c r="R812" s="157"/>
      <c r="S812" s="157"/>
      <c r="T812" s="157"/>
      <c r="U812" s="157"/>
      <c r="V812" s="157"/>
      <c r="W812" s="157"/>
      <c r="X812" s="157"/>
      <c r="Y812" s="157"/>
      <c r="Z812" s="147"/>
      <c r="AA812" s="147"/>
      <c r="AB812" s="147"/>
      <c r="AC812" s="147"/>
      <c r="AD812" s="147"/>
      <c r="AE812" s="147"/>
      <c r="AF812" s="147"/>
      <c r="AG812" s="147" t="s">
        <v>132</v>
      </c>
      <c r="AH812" s="147"/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outlineLevel="3" x14ac:dyDescent="0.2">
      <c r="A813" s="154"/>
      <c r="B813" s="155"/>
      <c r="C813" s="251" t="s">
        <v>619</v>
      </c>
      <c r="D813" s="252"/>
      <c r="E813" s="252"/>
      <c r="F813" s="252"/>
      <c r="G813" s="252"/>
      <c r="H813" s="157"/>
      <c r="I813" s="157"/>
      <c r="J813" s="157"/>
      <c r="K813" s="157"/>
      <c r="L813" s="157"/>
      <c r="M813" s="157"/>
      <c r="N813" s="156"/>
      <c r="O813" s="156"/>
      <c r="P813" s="156"/>
      <c r="Q813" s="156"/>
      <c r="R813" s="157"/>
      <c r="S813" s="157"/>
      <c r="T813" s="157"/>
      <c r="U813" s="157"/>
      <c r="V813" s="157"/>
      <c r="W813" s="157"/>
      <c r="X813" s="157"/>
      <c r="Y813" s="157"/>
      <c r="Z813" s="147"/>
      <c r="AA813" s="147"/>
      <c r="AB813" s="147"/>
      <c r="AC813" s="147"/>
      <c r="AD813" s="147"/>
      <c r="AE813" s="147"/>
      <c r="AF813" s="147"/>
      <c r="AG813" s="147" t="s">
        <v>132</v>
      </c>
      <c r="AH813" s="147"/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outlineLevel="1" x14ac:dyDescent="0.2">
      <c r="A814" s="170">
        <v>128</v>
      </c>
      <c r="B814" s="171" t="s">
        <v>620</v>
      </c>
      <c r="C814" s="186" t="s">
        <v>621</v>
      </c>
      <c r="D814" s="172" t="s">
        <v>614</v>
      </c>
      <c r="E814" s="173">
        <v>1</v>
      </c>
      <c r="F814" s="174"/>
      <c r="G814" s="175">
        <f>ROUND(E814*F814,2)</f>
        <v>0</v>
      </c>
      <c r="H814" s="174"/>
      <c r="I814" s="175">
        <f>ROUND(E814*H814,2)</f>
        <v>0</v>
      </c>
      <c r="J814" s="174"/>
      <c r="K814" s="175">
        <f>ROUND(E814*J814,2)</f>
        <v>0</v>
      </c>
      <c r="L814" s="175">
        <v>15</v>
      </c>
      <c r="M814" s="175">
        <f>G814*(1+L814/100)</f>
        <v>0</v>
      </c>
      <c r="N814" s="173">
        <v>0</v>
      </c>
      <c r="O814" s="173">
        <f>ROUND(E814*N814,2)</f>
        <v>0</v>
      </c>
      <c r="P814" s="173">
        <v>0</v>
      </c>
      <c r="Q814" s="173">
        <f>ROUND(E814*P814,2)</f>
        <v>0</v>
      </c>
      <c r="R814" s="175"/>
      <c r="S814" s="175" t="s">
        <v>123</v>
      </c>
      <c r="T814" s="176" t="s">
        <v>203</v>
      </c>
      <c r="U814" s="157">
        <v>0</v>
      </c>
      <c r="V814" s="157">
        <f>ROUND(E814*U814,2)</f>
        <v>0</v>
      </c>
      <c r="W814" s="157"/>
      <c r="X814" s="157" t="s">
        <v>615</v>
      </c>
      <c r="Y814" s="157" t="s">
        <v>125</v>
      </c>
      <c r="Z814" s="147"/>
      <c r="AA814" s="147"/>
      <c r="AB814" s="147"/>
      <c r="AC814" s="147"/>
      <c r="AD814" s="147"/>
      <c r="AE814" s="147"/>
      <c r="AF814" s="147"/>
      <c r="AG814" s="147" t="s">
        <v>616</v>
      </c>
      <c r="AH814" s="147"/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</row>
    <row r="815" spans="1:60" ht="22.5" outlineLevel="2" x14ac:dyDescent="0.2">
      <c r="A815" s="154"/>
      <c r="B815" s="155"/>
      <c r="C815" s="249" t="s">
        <v>622</v>
      </c>
      <c r="D815" s="250"/>
      <c r="E815" s="250"/>
      <c r="F815" s="250"/>
      <c r="G815" s="250"/>
      <c r="H815" s="157"/>
      <c r="I815" s="157"/>
      <c r="J815" s="157"/>
      <c r="K815" s="157"/>
      <c r="L815" s="157"/>
      <c r="M815" s="157"/>
      <c r="N815" s="156"/>
      <c r="O815" s="156"/>
      <c r="P815" s="156"/>
      <c r="Q815" s="156"/>
      <c r="R815" s="157"/>
      <c r="S815" s="157"/>
      <c r="T815" s="157"/>
      <c r="U815" s="157"/>
      <c r="V815" s="157"/>
      <c r="W815" s="157"/>
      <c r="X815" s="157"/>
      <c r="Y815" s="157"/>
      <c r="Z815" s="147"/>
      <c r="AA815" s="147"/>
      <c r="AB815" s="147"/>
      <c r="AC815" s="147"/>
      <c r="AD815" s="147"/>
      <c r="AE815" s="147"/>
      <c r="AF815" s="147"/>
      <c r="AG815" s="147" t="s">
        <v>132</v>
      </c>
      <c r="AH815" s="147"/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77" t="str">
        <f>C815</f>
        <v>Náklady na ztížené provádění stavebních prací v důsledku nepřerušeného provozu na staveništi nebo v případech nepřerušeného provozu v objektech v nichž se stavební práce provádí.</v>
      </c>
      <c r="BB815" s="147"/>
      <c r="BC815" s="147"/>
      <c r="BD815" s="147"/>
      <c r="BE815" s="147"/>
      <c r="BF815" s="147"/>
      <c r="BG815" s="147"/>
      <c r="BH815" s="147"/>
    </row>
    <row r="816" spans="1:60" outlineLevel="1" x14ac:dyDescent="0.2">
      <c r="A816" s="170">
        <v>129</v>
      </c>
      <c r="B816" s="171" t="s">
        <v>623</v>
      </c>
      <c r="C816" s="186" t="s">
        <v>624</v>
      </c>
      <c r="D816" s="172" t="s">
        <v>614</v>
      </c>
      <c r="E816" s="173">
        <v>1</v>
      </c>
      <c r="F816" s="174"/>
      <c r="G816" s="175">
        <f>ROUND(E816*F816,2)</f>
        <v>0</v>
      </c>
      <c r="H816" s="174"/>
      <c r="I816" s="175">
        <f>ROUND(E816*H816,2)</f>
        <v>0</v>
      </c>
      <c r="J816" s="174"/>
      <c r="K816" s="175">
        <f>ROUND(E816*J816,2)</f>
        <v>0</v>
      </c>
      <c r="L816" s="175">
        <v>15</v>
      </c>
      <c r="M816" s="175">
        <f>G816*(1+L816/100)</f>
        <v>0</v>
      </c>
      <c r="N816" s="173">
        <v>0</v>
      </c>
      <c r="O816" s="173">
        <f>ROUND(E816*N816,2)</f>
        <v>0</v>
      </c>
      <c r="P816" s="173">
        <v>0</v>
      </c>
      <c r="Q816" s="173">
        <f>ROUND(E816*P816,2)</f>
        <v>0</v>
      </c>
      <c r="R816" s="175"/>
      <c r="S816" s="175" t="s">
        <v>123</v>
      </c>
      <c r="T816" s="176" t="s">
        <v>203</v>
      </c>
      <c r="U816" s="157">
        <v>0</v>
      </c>
      <c r="V816" s="157">
        <f>ROUND(E816*U816,2)</f>
        <v>0</v>
      </c>
      <c r="W816" s="157"/>
      <c r="X816" s="157" t="s">
        <v>615</v>
      </c>
      <c r="Y816" s="157" t="s">
        <v>125</v>
      </c>
      <c r="Z816" s="147"/>
      <c r="AA816" s="147"/>
      <c r="AB816" s="147"/>
      <c r="AC816" s="147"/>
      <c r="AD816" s="147"/>
      <c r="AE816" s="147"/>
      <c r="AF816" s="147"/>
      <c r="AG816" s="147" t="s">
        <v>616</v>
      </c>
      <c r="AH816" s="147"/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</row>
    <row r="817" spans="1:60" outlineLevel="2" x14ac:dyDescent="0.2">
      <c r="A817" s="154"/>
      <c r="B817" s="155"/>
      <c r="C817" s="249" t="s">
        <v>625</v>
      </c>
      <c r="D817" s="250"/>
      <c r="E817" s="250"/>
      <c r="F817" s="250"/>
      <c r="G817" s="250"/>
      <c r="H817" s="157"/>
      <c r="I817" s="157"/>
      <c r="J817" s="157"/>
      <c r="K817" s="157"/>
      <c r="L817" s="157"/>
      <c r="M817" s="157"/>
      <c r="N817" s="156"/>
      <c r="O817" s="156"/>
      <c r="P817" s="156"/>
      <c r="Q817" s="156"/>
      <c r="R817" s="157"/>
      <c r="S817" s="157"/>
      <c r="T817" s="157"/>
      <c r="U817" s="157"/>
      <c r="V817" s="157"/>
      <c r="W817" s="157"/>
      <c r="X817" s="157"/>
      <c r="Y817" s="157"/>
      <c r="Z817" s="147"/>
      <c r="AA817" s="147"/>
      <c r="AB817" s="147"/>
      <c r="AC817" s="147"/>
      <c r="AD817" s="147"/>
      <c r="AE817" s="147"/>
      <c r="AF817" s="147"/>
      <c r="AG817" s="147" t="s">
        <v>132</v>
      </c>
      <c r="AH817" s="147"/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</row>
    <row r="818" spans="1:60" x14ac:dyDescent="0.2">
      <c r="A818" s="3"/>
      <c r="B818" s="4"/>
      <c r="C818" s="190"/>
      <c r="D818" s="6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AE818">
        <v>15</v>
      </c>
      <c r="AF818">
        <v>21</v>
      </c>
      <c r="AG818" t="s">
        <v>104</v>
      </c>
    </row>
    <row r="819" spans="1:60" x14ac:dyDescent="0.2">
      <c r="A819" s="150"/>
      <c r="B819" s="151" t="s">
        <v>31</v>
      </c>
      <c r="C819" s="191"/>
      <c r="D819" s="152"/>
      <c r="E819" s="153"/>
      <c r="F819" s="153"/>
      <c r="G819" s="169">
        <f>G8+G98+G137+G161+G290+G381+G495+G497+G501+G503+G521+G665+G674+G692+G694+G696+G728+G786+G809</f>
        <v>0</v>
      </c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AE819">
        <f>SUMIF(L7:L817,AE818,G7:G817)</f>
        <v>0</v>
      </c>
      <c r="AF819">
        <f>SUMIF(L7:L817,AF818,G7:G817)</f>
        <v>0</v>
      </c>
      <c r="AG819" t="s">
        <v>626</v>
      </c>
    </row>
    <row r="820" spans="1:60" x14ac:dyDescent="0.2">
      <c r="A820" s="3"/>
      <c r="B820" s="4"/>
      <c r="C820" s="190"/>
      <c r="D820" s="6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60" x14ac:dyDescent="0.2">
      <c r="A821" s="3"/>
      <c r="B821" s="4"/>
      <c r="C821" s="190"/>
      <c r="D821" s="6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60" x14ac:dyDescent="0.2">
      <c r="A822" s="260" t="s">
        <v>627</v>
      </c>
      <c r="B822" s="260"/>
      <c r="C822" s="261"/>
      <c r="D822" s="6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60" x14ac:dyDescent="0.2">
      <c r="A823" s="262"/>
      <c r="B823" s="263"/>
      <c r="C823" s="264"/>
      <c r="D823" s="263"/>
      <c r="E823" s="263"/>
      <c r="F823" s="263"/>
      <c r="G823" s="265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AG823" t="s">
        <v>628</v>
      </c>
    </row>
    <row r="824" spans="1:60" x14ac:dyDescent="0.2">
      <c r="A824" s="266"/>
      <c r="B824" s="267"/>
      <c r="C824" s="268"/>
      <c r="D824" s="267"/>
      <c r="E824" s="267"/>
      <c r="F824" s="267"/>
      <c r="G824" s="269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60" x14ac:dyDescent="0.2">
      <c r="A825" s="266"/>
      <c r="B825" s="267"/>
      <c r="C825" s="268"/>
      <c r="D825" s="267"/>
      <c r="E825" s="267"/>
      <c r="F825" s="267"/>
      <c r="G825" s="269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60" x14ac:dyDescent="0.2">
      <c r="A826" s="266"/>
      <c r="B826" s="267"/>
      <c r="C826" s="268"/>
      <c r="D826" s="267"/>
      <c r="E826" s="267"/>
      <c r="F826" s="267"/>
      <c r="G826" s="269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60" x14ac:dyDescent="0.2">
      <c r="A827" s="270"/>
      <c r="B827" s="271"/>
      <c r="C827" s="272"/>
      <c r="D827" s="271"/>
      <c r="E827" s="271"/>
      <c r="F827" s="271"/>
      <c r="G827" s="27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60" x14ac:dyDescent="0.2">
      <c r="A828" s="3"/>
      <c r="B828" s="4"/>
      <c r="C828" s="190"/>
      <c r="D828" s="6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60" x14ac:dyDescent="0.2">
      <c r="C829" s="192"/>
      <c r="D829" s="10"/>
      <c r="AG829" t="s">
        <v>630</v>
      </c>
    </row>
    <row r="830" spans="1:60" x14ac:dyDescent="0.2">
      <c r="D830" s="10"/>
    </row>
    <row r="831" spans="1:60" x14ac:dyDescent="0.2">
      <c r="D831" s="10"/>
    </row>
    <row r="832" spans="1:60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3">
    <mergeCell ref="A823:G827"/>
    <mergeCell ref="C13:G13"/>
    <mergeCell ref="C14:G14"/>
    <mergeCell ref="C21:G21"/>
    <mergeCell ref="C27:G27"/>
    <mergeCell ref="A1:G1"/>
    <mergeCell ref="C2:G2"/>
    <mergeCell ref="C3:G3"/>
    <mergeCell ref="C4:G4"/>
    <mergeCell ref="A822:C822"/>
    <mergeCell ref="C515:G515"/>
    <mergeCell ref="C100:G100"/>
    <mergeCell ref="C139:G139"/>
    <mergeCell ref="C140:G140"/>
    <mergeCell ref="C292:G292"/>
    <mergeCell ref="C380:G380"/>
    <mergeCell ref="C386:G386"/>
    <mergeCell ref="C392:G392"/>
    <mergeCell ref="C396:G396"/>
    <mergeCell ref="C404:G404"/>
    <mergeCell ref="C436:G436"/>
    <mergeCell ref="C499:G499"/>
    <mergeCell ref="C545:G545"/>
    <mergeCell ref="C516:G516"/>
    <mergeCell ref="C526:G526"/>
    <mergeCell ref="C527:G527"/>
    <mergeCell ref="C529:G529"/>
    <mergeCell ref="C530:G530"/>
    <mergeCell ref="C532:G532"/>
    <mergeCell ref="C533:G533"/>
    <mergeCell ref="C539:G539"/>
    <mergeCell ref="C540:G540"/>
    <mergeCell ref="C542:G542"/>
    <mergeCell ref="C543:G543"/>
    <mergeCell ref="C565:G565"/>
    <mergeCell ref="C546:G546"/>
    <mergeCell ref="C548:G548"/>
    <mergeCell ref="C549:G549"/>
    <mergeCell ref="C551:G551"/>
    <mergeCell ref="C552:G552"/>
    <mergeCell ref="C554:G554"/>
    <mergeCell ref="C555:G555"/>
    <mergeCell ref="C557:G557"/>
    <mergeCell ref="C559:G559"/>
    <mergeCell ref="C561:G561"/>
    <mergeCell ref="C563:G563"/>
    <mergeCell ref="C805:G805"/>
    <mergeCell ref="C567:G567"/>
    <mergeCell ref="C569:G569"/>
    <mergeCell ref="C571:G571"/>
    <mergeCell ref="C573:G573"/>
    <mergeCell ref="C619:G619"/>
    <mergeCell ref="C631:G631"/>
    <mergeCell ref="C634:G634"/>
    <mergeCell ref="C638:G638"/>
    <mergeCell ref="C642:G642"/>
    <mergeCell ref="C645:G645"/>
    <mergeCell ref="C788:G788"/>
    <mergeCell ref="C811:G811"/>
    <mergeCell ref="C812:G812"/>
    <mergeCell ref="C813:G813"/>
    <mergeCell ref="C815:G815"/>
    <mergeCell ref="C817:G81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2023126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2023126 Pol'!Názvy_tisku</vt:lpstr>
      <vt:lpstr>oadresa</vt:lpstr>
      <vt:lpstr>Stavba!Objednatel</vt:lpstr>
      <vt:lpstr>Stavba!Objekt</vt:lpstr>
      <vt:lpstr>'01 2023126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Radek Dvořák</cp:lastModifiedBy>
  <cp:lastPrinted>2019-03-19T12:27:02Z</cp:lastPrinted>
  <dcterms:created xsi:type="dcterms:W3CDTF">2009-04-08T07:15:50Z</dcterms:created>
  <dcterms:modified xsi:type="dcterms:W3CDTF">2025-03-24T15:54:14Z</dcterms:modified>
</cp:coreProperties>
</file>