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L:\=TSM\komunikace\Rámcová dohoda 2024 - 2028 oprava udržba MK\VZ na opravy MK 2024-2028\"/>
    </mc:Choice>
  </mc:AlternateContent>
  <xr:revisionPtr revIDLastSave="0" documentId="13_ncr:1_{17C959CE-B3D5-4E9C-A832-384B9019E6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8" i="1" l="1"/>
  <c r="O578" i="1" s="1"/>
  <c r="I574" i="1"/>
  <c r="O574" i="1" s="1"/>
  <c r="I570" i="1"/>
  <c r="O570" i="1" s="1"/>
  <c r="I566" i="1"/>
  <c r="O566" i="1" s="1"/>
  <c r="I562" i="1"/>
  <c r="O562" i="1" s="1"/>
  <c r="I558" i="1"/>
  <c r="O558" i="1" s="1"/>
  <c r="I554" i="1"/>
  <c r="O554" i="1" s="1"/>
  <c r="I550" i="1"/>
  <c r="O550" i="1" s="1"/>
  <c r="I546" i="1"/>
  <c r="O546" i="1" s="1"/>
  <c r="I542" i="1"/>
  <c r="O542" i="1" s="1"/>
  <c r="I538" i="1"/>
  <c r="O538" i="1" s="1"/>
  <c r="I534" i="1"/>
  <c r="O534" i="1" s="1"/>
  <c r="I530" i="1"/>
  <c r="O530" i="1" s="1"/>
  <c r="I526" i="1"/>
  <c r="O526" i="1" s="1"/>
  <c r="I522" i="1"/>
  <c r="O522" i="1" s="1"/>
  <c r="I518" i="1"/>
  <c r="O518" i="1" s="1"/>
  <c r="I514" i="1"/>
  <c r="O514" i="1" s="1"/>
  <c r="I510" i="1"/>
  <c r="O510" i="1" s="1"/>
  <c r="I506" i="1"/>
  <c r="O506" i="1" s="1"/>
  <c r="I502" i="1"/>
  <c r="O502" i="1" s="1"/>
  <c r="I498" i="1"/>
  <c r="O498" i="1" s="1"/>
  <c r="I494" i="1"/>
  <c r="O494" i="1" s="1"/>
  <c r="I490" i="1"/>
  <c r="O490" i="1" s="1"/>
  <c r="I486" i="1"/>
  <c r="O486" i="1" s="1"/>
  <c r="I482" i="1"/>
  <c r="O482" i="1" s="1"/>
  <c r="I478" i="1"/>
  <c r="O478" i="1" s="1"/>
  <c r="I474" i="1"/>
  <c r="O474" i="1" s="1"/>
  <c r="I470" i="1"/>
  <c r="O470" i="1" s="1"/>
  <c r="I466" i="1"/>
  <c r="O466" i="1" s="1"/>
  <c r="I462" i="1"/>
  <c r="O462" i="1" s="1"/>
  <c r="I458" i="1"/>
  <c r="O458" i="1" s="1"/>
  <c r="I454" i="1"/>
  <c r="O454" i="1" s="1"/>
  <c r="I450" i="1"/>
  <c r="O450" i="1" s="1"/>
  <c r="I446" i="1"/>
  <c r="O446" i="1" s="1"/>
  <c r="I442" i="1"/>
  <c r="O442" i="1" s="1"/>
  <c r="I438" i="1"/>
  <c r="O438" i="1" s="1"/>
  <c r="I434" i="1"/>
  <c r="O434" i="1" s="1"/>
  <c r="I430" i="1"/>
  <c r="O430" i="1" s="1"/>
  <c r="I426" i="1"/>
  <c r="O426" i="1" s="1"/>
  <c r="I422" i="1"/>
  <c r="O422" i="1" s="1"/>
  <c r="I418" i="1"/>
  <c r="O418" i="1" s="1"/>
  <c r="I414" i="1"/>
  <c r="O414" i="1" s="1"/>
  <c r="I410" i="1"/>
  <c r="O410" i="1" s="1"/>
  <c r="I406" i="1"/>
  <c r="O406" i="1" s="1"/>
  <c r="I402" i="1"/>
  <c r="O402" i="1" s="1"/>
  <c r="I398" i="1"/>
  <c r="O398" i="1" s="1"/>
  <c r="I394" i="1"/>
  <c r="O394" i="1" s="1"/>
  <c r="I390" i="1"/>
  <c r="O390" i="1" s="1"/>
  <c r="I386" i="1"/>
  <c r="O386" i="1" s="1"/>
  <c r="I381" i="1"/>
  <c r="O381" i="1" s="1"/>
  <c r="I377" i="1"/>
  <c r="O377" i="1" s="1"/>
  <c r="I373" i="1"/>
  <c r="O373" i="1" s="1"/>
  <c r="I369" i="1"/>
  <c r="O369" i="1" s="1"/>
  <c r="I365" i="1"/>
  <c r="O365" i="1" s="1"/>
  <c r="I361" i="1"/>
  <c r="O361" i="1" s="1"/>
  <c r="I357" i="1"/>
  <c r="O357" i="1" s="1"/>
  <c r="I353" i="1"/>
  <c r="O353" i="1" s="1"/>
  <c r="I349" i="1"/>
  <c r="O349" i="1" s="1"/>
  <c r="I345" i="1"/>
  <c r="O345" i="1" s="1"/>
  <c r="I341" i="1"/>
  <c r="O341" i="1" s="1"/>
  <c r="I337" i="1"/>
  <c r="O337" i="1" s="1"/>
  <c r="I333" i="1"/>
  <c r="O333" i="1" s="1"/>
  <c r="I329" i="1"/>
  <c r="O329" i="1" s="1"/>
  <c r="I325" i="1"/>
  <c r="O325" i="1" s="1"/>
  <c r="I320" i="1"/>
  <c r="O320" i="1" s="1"/>
  <c r="I316" i="1"/>
  <c r="O316" i="1" s="1"/>
  <c r="I312" i="1"/>
  <c r="O312" i="1" s="1"/>
  <c r="I308" i="1"/>
  <c r="O308" i="1" s="1"/>
  <c r="I304" i="1"/>
  <c r="O304" i="1" s="1"/>
  <c r="I299" i="1"/>
  <c r="O299" i="1" s="1"/>
  <c r="I295" i="1"/>
  <c r="O295" i="1" s="1"/>
  <c r="I291" i="1"/>
  <c r="O291" i="1" s="1"/>
  <c r="I286" i="1"/>
  <c r="O286" i="1" s="1"/>
  <c r="I282" i="1"/>
  <c r="O282" i="1" s="1"/>
  <c r="I278" i="1"/>
  <c r="O278" i="1" s="1"/>
  <c r="I274" i="1"/>
  <c r="O274" i="1" s="1"/>
  <c r="I270" i="1"/>
  <c r="O270" i="1" s="1"/>
  <c r="I266" i="1"/>
  <c r="O266" i="1" s="1"/>
  <c r="I262" i="1"/>
  <c r="O262" i="1" s="1"/>
  <c r="I258" i="1"/>
  <c r="O258" i="1" s="1"/>
  <c r="I254" i="1"/>
  <c r="O254" i="1" s="1"/>
  <c r="I250" i="1"/>
  <c r="O250" i="1" s="1"/>
  <c r="I246" i="1"/>
  <c r="O246" i="1" s="1"/>
  <c r="I242" i="1"/>
  <c r="O242" i="1" s="1"/>
  <c r="I238" i="1"/>
  <c r="O238" i="1" s="1"/>
  <c r="I234" i="1"/>
  <c r="O234" i="1" s="1"/>
  <c r="I230" i="1"/>
  <c r="O230" i="1" s="1"/>
  <c r="I226" i="1"/>
  <c r="O226" i="1" s="1"/>
  <c r="I222" i="1"/>
  <c r="O222" i="1" s="1"/>
  <c r="I218" i="1"/>
  <c r="O218" i="1" s="1"/>
  <c r="I214" i="1"/>
  <c r="O214" i="1" s="1"/>
  <c r="I210" i="1"/>
  <c r="O210" i="1" s="1"/>
  <c r="I206" i="1"/>
  <c r="O206" i="1" s="1"/>
  <c r="I202" i="1"/>
  <c r="O202" i="1" s="1"/>
  <c r="I198" i="1"/>
  <c r="O198" i="1" s="1"/>
  <c r="I194" i="1"/>
  <c r="O194" i="1" s="1"/>
  <c r="I190" i="1"/>
  <c r="O190" i="1" s="1"/>
  <c r="I185" i="1"/>
  <c r="O185" i="1" s="1"/>
  <c r="I181" i="1"/>
  <c r="O181" i="1" s="1"/>
  <c r="I177" i="1"/>
  <c r="O177" i="1" s="1"/>
  <c r="I173" i="1"/>
  <c r="O173" i="1" s="1"/>
  <c r="I169" i="1"/>
  <c r="I164" i="1"/>
  <c r="O164" i="1" s="1"/>
  <c r="I160" i="1"/>
  <c r="Q159" i="1" s="1"/>
  <c r="I159" i="1" s="1"/>
  <c r="I155" i="1"/>
  <c r="O155" i="1" s="1"/>
  <c r="I151" i="1"/>
  <c r="I146" i="1"/>
  <c r="O146" i="1" s="1"/>
  <c r="I142" i="1"/>
  <c r="O142" i="1" s="1"/>
  <c r="I138" i="1"/>
  <c r="O138" i="1" s="1"/>
  <c r="I134" i="1"/>
  <c r="O134" i="1" s="1"/>
  <c r="I130" i="1"/>
  <c r="O130" i="1" s="1"/>
  <c r="I126" i="1"/>
  <c r="O126" i="1" s="1"/>
  <c r="I122" i="1"/>
  <c r="O122" i="1" s="1"/>
  <c r="I118" i="1"/>
  <c r="O118" i="1" s="1"/>
  <c r="I114" i="1"/>
  <c r="O114" i="1" s="1"/>
  <c r="I110" i="1"/>
  <c r="O110" i="1" s="1"/>
  <c r="I106" i="1"/>
  <c r="O106" i="1" s="1"/>
  <c r="I102" i="1"/>
  <c r="O102" i="1" s="1"/>
  <c r="I98" i="1"/>
  <c r="O98" i="1" s="1"/>
  <c r="I94" i="1"/>
  <c r="O94" i="1" s="1"/>
  <c r="I90" i="1"/>
  <c r="O90" i="1" s="1"/>
  <c r="I86" i="1"/>
  <c r="O86" i="1" s="1"/>
  <c r="I82" i="1"/>
  <c r="O82" i="1" s="1"/>
  <c r="I78" i="1"/>
  <c r="O78" i="1" s="1"/>
  <c r="I74" i="1"/>
  <c r="O74" i="1" s="1"/>
  <c r="I70" i="1"/>
  <c r="O70" i="1" s="1"/>
  <c r="I66" i="1"/>
  <c r="O66" i="1" s="1"/>
  <c r="I62" i="1"/>
  <c r="O62" i="1" s="1"/>
  <c r="I58" i="1"/>
  <c r="O58" i="1" s="1"/>
  <c r="I54" i="1"/>
  <c r="O54" i="1" s="1"/>
  <c r="I50" i="1"/>
  <c r="O50" i="1" s="1"/>
  <c r="I46" i="1"/>
  <c r="O46" i="1" s="1"/>
  <c r="I41" i="1"/>
  <c r="O41" i="1" s="1"/>
  <c r="I37" i="1"/>
  <c r="O37" i="1" s="1"/>
  <c r="I33" i="1"/>
  <c r="O33" i="1" s="1"/>
  <c r="I29" i="1"/>
  <c r="O29" i="1" s="1"/>
  <c r="I25" i="1"/>
  <c r="O25" i="1" s="1"/>
  <c r="I21" i="1"/>
  <c r="O21" i="1" s="1"/>
  <c r="I17" i="1"/>
  <c r="O17" i="1" s="1"/>
  <c r="I13" i="1"/>
  <c r="O13" i="1" s="1"/>
  <c r="I9" i="1"/>
  <c r="O9" i="1" s="1"/>
  <c r="Q8" i="1" l="1"/>
  <c r="I8" i="1" s="1"/>
  <c r="Q303" i="1"/>
  <c r="I303" i="1" s="1"/>
  <c r="Q150" i="1"/>
  <c r="I150" i="1" s="1"/>
  <c r="R303" i="1"/>
  <c r="O303" i="1" s="1"/>
  <c r="R8" i="1"/>
  <c r="O8" i="1" s="1"/>
  <c r="R189" i="1"/>
  <c r="O189" i="1" s="1"/>
  <c r="R385" i="1"/>
  <c r="O385" i="1" s="1"/>
  <c r="R45" i="1"/>
  <c r="O45" i="1" s="1"/>
  <c r="R290" i="1"/>
  <c r="O290" i="1" s="1"/>
  <c r="R324" i="1"/>
  <c r="O324" i="1" s="1"/>
  <c r="O151" i="1"/>
  <c r="R150" i="1" s="1"/>
  <c r="O150" i="1" s="1"/>
  <c r="O160" i="1"/>
  <c r="R159" i="1" s="1"/>
  <c r="O159" i="1" s="1"/>
  <c r="Q168" i="1"/>
  <c r="I168" i="1" s="1"/>
  <c r="Q189" i="1"/>
  <c r="I189" i="1" s="1"/>
  <c r="Q385" i="1"/>
  <c r="I385" i="1" s="1"/>
  <c r="Q45" i="1"/>
  <c r="I45" i="1" s="1"/>
  <c r="O169" i="1"/>
  <c r="R168" i="1" s="1"/>
  <c r="O168" i="1" s="1"/>
  <c r="Q290" i="1"/>
  <c r="I290" i="1" s="1"/>
  <c r="Q324" i="1"/>
  <c r="I324" i="1" s="1"/>
  <c r="O2" i="1" l="1"/>
  <c r="I3" i="1"/>
</calcChain>
</file>

<file path=xl/sharedStrings.xml><?xml version="1.0" encoding="utf-8"?>
<sst xmlns="http://schemas.openxmlformats.org/spreadsheetml/2006/main" count="2043" uniqueCount="563">
  <si>
    <t>ASPE10</t>
  </si>
  <si>
    <t>S</t>
  </si>
  <si>
    <t>Soupis prací objektu</t>
  </si>
  <si>
    <t xml:space="preserve">Stavba: </t>
  </si>
  <si>
    <t>2024-02-04</t>
  </si>
  <si>
    <t>Údržba Nový Bor</t>
  </si>
  <si>
    <t>O</t>
  </si>
  <si>
    <t>Rozpočet:</t>
  </si>
  <si>
    <t>0,00</t>
  </si>
  <si>
    <t>15,00</t>
  </si>
  <si>
    <t>21,00</t>
  </si>
  <si>
    <t>3</t>
  </si>
  <si>
    <t>2</t>
  </si>
  <si>
    <t>101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</si>
  <si>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</si>
  <si>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</si>
  <si>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</si>
  <si>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</si>
  <si>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</si>
  <si>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</si>
  <si>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</si>
  <si>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</si>
  <si>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</si>
  <si>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</si>
  <si>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</si>
  <si>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</si>
  <si>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</si>
  <si>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</si>
  <si>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</si>
  <si>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</si>
  <si>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</si>
  <si>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</si>
  <si>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</si>
  <si>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</si>
  <si>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</si>
  <si>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015111</t>
  </si>
  <si>
    <t/>
  </si>
  <si>
    <t>POPLATKY ZA LIKVIDACI ODPADŮ NEKONTAMINOVANÝCH - 17 05 04  VYTĚŽENÉ ZEMINY A HORNINY -  I. TŘÍDA TĚŽITELNOSTI</t>
  </si>
  <si>
    <t>T</t>
  </si>
  <si>
    <t>PP</t>
  </si>
  <si>
    <t>VV</t>
  </si>
  <si>
    <t>TS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</si>
  <si>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</si>
  <si>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015130</t>
  </si>
  <si>
    <t>POPLATKY ZA LIKVIDACI ODPADŮ NEKONTAMINOVANÝCH - 17 03 02  VYBOURANÝ ASFALTOVÝ BETON BEZ DEHTU</t>
  </si>
  <si>
    <t>015140</t>
  </si>
  <si>
    <t>POPLATKY ZA LIKVIDACI ODPADŮ NEKONTAMINOVANÝCH - 17 01 01  BETON Z DEMOLIC OBJEKTŮ, ZÁKLADŮ TV</t>
  </si>
  <si>
    <t>015670</t>
  </si>
  <si>
    <t>POPLATKY ZA LIKVIDACI ODPADŮ NEBEZPEČNÝCH - 17 01 06*  KONTAMINOVANÁ STAVEBNÍ SUŤ A BETONY Z DEMOLIC</t>
  </si>
  <si>
    <t>např. kryty komunikací s obsahem dehtu</t>
  </si>
  <si>
    <t>02720</t>
  </si>
  <si>
    <t>POMOC PRÁCE ZŘÍZ NEBO ZAJIŠŤ REGULACI A OCHRANU DOPRAVY</t>
  </si>
  <si>
    <t>DIO</t>
  </si>
  <si>
    <t>Položka zahrnuje:  
- veškeré náklady spojené s objednatelem požadovanými zařízeními  
Položka nezahrnuje:  
- x</t>
  </si>
  <si>
    <t>02911</t>
  </si>
  <si>
    <t>OSTATNÍ POŽADAVKY - GEODETICKÉ ZAMĚŘENÍ</t>
  </si>
  <si>
    <t>Položka zahrnuje:  
- veškeré náklady spojené s objednatelem požadovanými pracemi  
Položka nezahrnuje:  
- x</t>
  </si>
  <si>
    <t>7</t>
  </si>
  <si>
    <t>02940</t>
  </si>
  <si>
    <t>OSTATNÍ POŽADAVKY - VYPRACOVÁNÍ DOKUMENTACE</t>
  </si>
  <si>
    <t>8</t>
  </si>
  <si>
    <t>029611</t>
  </si>
  <si>
    <t>OSTATNÍ POŽADAVKY - ODBORNÝ DOZOR</t>
  </si>
  <si>
    <t>HOD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</si>
  <si>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</si>
  <si>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</si>
  <si>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</si>
  <si>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Zemní práce</t>
  </si>
  <si>
    <t>11120</t>
  </si>
  <si>
    <t>ODSTRANĚNÍ KŘOVIN</t>
  </si>
  <si>
    <t>M2</t>
  </si>
  <si>
    <t>Vč.odvozu na skládku</t>
  </si>
  <si>
    <t>Položka zahrnuje:  
- odstranění křovin a stromů do průměru 100 mm  
- dopravu dřevin bez ohledu na vzdálenost  
- spálení na hromadách nebo štěpkování  
Položka nezahrnuje:  
- x</t>
  </si>
  <si>
    <t>11</t>
  </si>
  <si>
    <t>11313</t>
  </si>
  <si>
    <t>ODSTRANĚNÍ KRYTU ZPEVNĚNÝCH PLOCH S ASFALTOVÝM POJIVEM</t>
  </si>
  <si>
    <t>M3</t>
  </si>
  <si>
    <t>12</t>
  </si>
  <si>
    <t>11315</t>
  </si>
  <si>
    <t>ODSTRANĚNÍ KRYTU ZPEVNĚNÝCH PLOCH Z BETONU</t>
  </si>
  <si>
    <t>13</t>
  </si>
  <si>
    <t>11316</t>
  </si>
  <si>
    <t>ODSTRANĚNÍ KRYTU ZPEVNĚNÝCH PLOCH ZE SILNIČNÍCH DÍLCŮ</t>
  </si>
  <si>
    <t>14</t>
  </si>
  <si>
    <t>11317</t>
  </si>
  <si>
    <t>ODSTRAN KRYTU ZPEVNĚNÝCH PLOCH Z DLAŽEB KOSTEK</t>
  </si>
  <si>
    <t>Vč.odvozu na skládku 
(jakákoli kamenná dlažba)</t>
  </si>
  <si>
    <t>15</t>
  </si>
  <si>
    <t>11318</t>
  </si>
  <si>
    <t>ODSTRANĚNÍ KRYTU ZPEVNĚNÝCH PLOCH Z DLAŽDIC</t>
  </si>
  <si>
    <t>Vč.odvozu na skládku 
(zámkové, betonové plošné..)</t>
  </si>
  <si>
    <t>16</t>
  </si>
  <si>
    <t>11332</t>
  </si>
  <si>
    <t>ODSTRANĚNÍ PODKLADŮ ZPEVNĚNÝCH PLOCH Z KAMENIVA NESTMELENÉHO</t>
  </si>
  <si>
    <t>17</t>
  </si>
  <si>
    <t>11351</t>
  </si>
  <si>
    <t>ODSTRANĚNÍ ZÁHONOVÝCH OBRUBNÍKŮ</t>
  </si>
  <si>
    <t>M</t>
  </si>
  <si>
    <t>18</t>
  </si>
  <si>
    <t>11352</t>
  </si>
  <si>
    <t>ODSTRANĚNÍ CHODNÍKOVÝCH A SILNIČNÍCH OBRUBNÍKŮ BETONOVÝCH</t>
  </si>
  <si>
    <t>19</t>
  </si>
  <si>
    <t>11353</t>
  </si>
  <si>
    <t>ODSTRANĚNÍ CHODNÍKOVÝCH KAMENNÝCH OBRUBNÍKŮ</t>
  </si>
  <si>
    <t>Vč.odvozu na skládku(mezideponii)</t>
  </si>
  <si>
    <t>20</t>
  </si>
  <si>
    <t>11372</t>
  </si>
  <si>
    <t>FRÉZOVÁNÍ ZPEVNĚNÝCH PLOCH ASFALTOVÝCH</t>
  </si>
  <si>
    <t>21</t>
  </si>
  <si>
    <t>12110</t>
  </si>
  <si>
    <t>SEJMUTÍ ORNICE NEBO LESNÍ PŮDY</t>
  </si>
  <si>
    <t>Položka zahrnuje:  
- sejmutí ornice bez ohledu na tloušťku vrstvy  
-  její vodorovnou dopravu  
Položka nezahrnuje:  
- uložení na trvalou skládku</t>
  </si>
  <si>
    <t>22</t>
  </si>
  <si>
    <t>12273</t>
  </si>
  <si>
    <t>ODKOPÁVKY A PROKOPÁVKY OBECNÉ TŘ. I</t>
  </si>
  <si>
    <t>23</t>
  </si>
  <si>
    <t>12911</t>
  </si>
  <si>
    <t>ČIŠTĚNÍ VOZOVEK OD NÁNOSU</t>
  </si>
  <si>
    <t>24</t>
  </si>
  <si>
    <t>12920</t>
  </si>
  <si>
    <t>ČIŠTĚNÍ KRAJNIC OD NÁNOSU</t>
  </si>
  <si>
    <t>25</t>
  </si>
  <si>
    <t>12930</t>
  </si>
  <si>
    <t>ČIŠTĚNÍ PŘÍKOPŮ OD NÁNOSU</t>
  </si>
  <si>
    <t>26</t>
  </si>
  <si>
    <t>129958</t>
  </si>
  <si>
    <t>ČIŠTĚNÍ POTRUBÍ DN DO 600MM</t>
  </si>
  <si>
    <t>27</t>
  </si>
  <si>
    <t>13273</t>
  </si>
  <si>
    <t>HLOUBENÍ RÝH ŠÍŘ DO 2M PAŽ I NEPAŽ TŘ. I</t>
  </si>
  <si>
    <t>28</t>
  </si>
  <si>
    <t>17411</t>
  </si>
  <si>
    <t>ZÁSYP JAM A RÝH ZEMINOU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</si>
  <si>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</si>
  <si>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29</t>
  </si>
  <si>
    <t>17481</t>
  </si>
  <si>
    <t>ZÁSYP JAM A RÝH Z NAKUPOVANÝCH MATERIÁLŮ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</si>
  <si>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</si>
  <si>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30</t>
  </si>
  <si>
    <t>17511</t>
  </si>
  <si>
    <t>OBSYP POTRUBÍ A OBJEKTŮ SE ZHUTNĚNÍM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</si>
  <si>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</si>
  <si>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31</t>
  </si>
  <si>
    <t>17581</t>
  </si>
  <si>
    <t>OBSYP POTRUBÍ A OBJEKTŮ Z NAKUPOVANÝCH MATERIÁLŮ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</si>
  <si>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</si>
  <si>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32</t>
  </si>
  <si>
    <t>18110</t>
  </si>
  <si>
    <t>ÚPRAVA PLÁNĚ SE ZHUTNĚNÍM V HORNINĚ TŘ. I</t>
  </si>
  <si>
    <t>Položka zahrnuje:  
- úpravu pláně včetně vyrovnání výškových rozdílů. Míru zhutnění určuje projekt.  
Položka nezahrnuje:  
- x</t>
  </si>
  <si>
    <t>33</t>
  </si>
  <si>
    <t>18210</t>
  </si>
  <si>
    <t>ÚPRAVA POVRCHŮ SROVNÁNÍM ÚZEMÍ</t>
  </si>
  <si>
    <t>Položka zahrnuje:  
-  úpravu pláně včetně vyrovnání výškových rozdílů  
Položka nezahrnuje:  
- x</t>
  </si>
  <si>
    <t>34</t>
  </si>
  <si>
    <t>18230</t>
  </si>
  <si>
    <t>ROZPROSTŘENÍ ORNICE V ROVINĚ</t>
  </si>
  <si>
    <t>Položka zahrnuje:  
- nutné přemístění ornice z dočasných skládek vzdálených do 50m  
- rozprostření ornice v předepsané tloušťce v rovině a ve svahu do 1:5</t>
  </si>
  <si>
    <t>35</t>
  </si>
  <si>
    <t>18241</t>
  </si>
  <si>
    <t>ZALOŽENÍ TRÁVNÍKU RUČNÍM VÝSEVEM</t>
  </si>
  <si>
    <t>Položka zahrnuje:  
- dodání předepsané travní směsi, její výsev na ornici, zalévání, první pokosení, to vše bez ohledu na sklon terénu  
Položka nezahrnuje:  
- x</t>
  </si>
  <si>
    <t>Základy</t>
  </si>
  <si>
    <t>36</t>
  </si>
  <si>
    <t>21262</t>
  </si>
  <si>
    <t>TRATIVODY KOMPLET Z TRUB Z PLAST HMOT DN DO 100MM</t>
  </si>
  <si>
    <t>Položka zahrnuje:  
 - platí pro kompletní konstrukce trativodů: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Položka nezahrnuje:  
- opláštění z geotextilie, fólie</t>
  </si>
  <si>
    <t>37</t>
  </si>
  <si>
    <t>21263</t>
  </si>
  <si>
    <t>TRATIVODY KOMPLET  Z TRUB Z PLAST HM DN DO 150MM</t>
  </si>
  <si>
    <t>Svislé konstrukce</t>
  </si>
  <si>
    <t>38</t>
  </si>
  <si>
    <t>31112</t>
  </si>
  <si>
    <t>ZDI A STĚNY PODPĚR A VOLNÉ Z DÍLCŮ ŽELBET</t>
  </si>
  <si>
    <t>vč. výztuže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</si>
  <si>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nezahrnuje:  
- x</t>
  </si>
  <si>
    <t>39</t>
  </si>
  <si>
    <t>348175</t>
  </si>
  <si>
    <t>ZÁBRADLÍ Z DÍLCŮ KOVOVÝCH ŽÁROVĚ STŘÍKANÉ KOVEM S NÁTĚREM</t>
  </si>
  <si>
    <t>KG</t>
  </si>
  <si>
    <t>Položka zahrnuje:  
- dílenská dokumentace, včetně technologického předpisu spojování,  
- dodání  materiálu  v požadované kvalitě a výroba konstrukce (včetně  pomůcek,  přípravků a prostředků pro výrobu) bez ohledu na náročnost a její hmotnost,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montáž konstrukce na staveništi, včetně montážních prostředků a pomůcek a zednických výpomocí,                                
- výplň, těsnění a tmelení spar a spojů,  
- všechny druhy ocelového kotvení,  
- dílenskou přejímku a montážní prohlídku, včetně požadovaných dokladů,  
- zřízení kotevních otvorů nebo jam, nejsou-li částí jiné konstrukce,  
- osazení kotvení nebo přímo částí konstrukce do podpůrné konstrukce nebo do zeminy,  
- výplň kotevních otvorů  (příp.  podlití  patních  desek) maltou,  betonem  nebo  jinou speciální hmotou, vyplnění jam zeminou,  
- veškeré druhy protikorozní ochrany a nátěry konstrukcí,  
- zvláštní spojovací prostředky, rozebíratelnost konstrukce,  
- ochranná opatření před účinky bludných proudů  
- ochranu před přepětím.  
Položka nezahrnuje:  
- x</t>
  </si>
  <si>
    <t>Vodorovné konstrukce</t>
  </si>
  <si>
    <t>40</t>
  </si>
  <si>
    <t>41112</t>
  </si>
  <si>
    <t>STROPY Z DÍLCŮ ŽELEZOBET</t>
  </si>
  <si>
    <t>zákrytové desky šachet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</si>
  <si>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betonových 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 nezahrnuje:  
- x</t>
  </si>
  <si>
    <t>41</t>
  </si>
  <si>
    <t>43411</t>
  </si>
  <si>
    <t>SCHODIŠŤOVÉ STUPNĚ, Z DÍLCŮ BETON</t>
  </si>
  <si>
    <t>výměna schodišťových stupňů</t>
  </si>
  <si>
    <t>42</t>
  </si>
  <si>
    <t>45152</t>
  </si>
  <si>
    <t>PODKLADNÍ A VÝPLŇOVÉ VRSTVY Z KAMENIVA DRCENÉHO</t>
  </si>
  <si>
    <t>vsakovací výpň vč. obalení geotextilií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</si>
  <si>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</si>
  <si>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43</t>
  </si>
  <si>
    <t>465923</t>
  </si>
  <si>
    <t>PŘEDLÁŽDĚNÍ DLAŽBY Z BETON DLAŽDIC</t>
  </si>
  <si>
    <t>Položka zahrnuje:  
- rozebrání stávající dlažby a pokládka dlažby ze stávajícího dlažebního materiálu (bez dodávky nového)  
-  nezbytnou manipulaci s tímto materiálem (nakládání, doprava, složení, očištění)  
- dodání a rozprostření materiálu pro lože a jeho tloušťku předepsanou dokumentací a pro předepsanou výplň spar  
- nutné zemní práce (svahování, úpravu pláně a pod.)  
Položka nezahrnuje:  
-  podklad pod dlažbu, vykazuje se samostatně položkami SD 45</t>
  </si>
  <si>
    <t>44</t>
  </si>
  <si>
    <t>466921</t>
  </si>
  <si>
    <t>DLAŽBY VEGETAČNÍ Z BETONOVÝCH DLAŽDIC NA SUCHO</t>
  </si>
  <si>
    <t>Položka zahrnuje:  
- povrchovou úpravu podkladu  
- zřízení spojovací vrstvy  
- dodávku a uložení předepsaných dlažebních prvků do předepsaného tvaru  
- spárování, těsnění, tmelení a vyplnění spar případně s vyklínováním  
- úprava povrchu pro odvedení srážkové vody  
- výplň otvorů drnem nebo ornicí s osetím, případně kamenivem  
- výplň spar předepsaným materiálem  
- nutné zemní práce (svahování, úpravu pláně a pod.)  
Položka nezahrnuje:  
- podklad pod dlažbu, vykazuje se samostatně položkami SD 45</t>
  </si>
  <si>
    <t>45</t>
  </si>
  <si>
    <t>56140G</t>
  </si>
  <si>
    <t>SMĚSI Z KAMENIVA STMELENÉ CEMENTEM  SC C 8/10</t>
  </si>
  <si>
    <t>Položka zahrnuje:  
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Položka nezahrnuje:  
- postřiky, nátěry</t>
  </si>
  <si>
    <t>46</t>
  </si>
  <si>
    <t>56330</t>
  </si>
  <si>
    <t>VOZOVKOVÉ VRSTVY ZE ŠTĚRKODRTI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</si>
  <si>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</si>
  <si>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47</t>
  </si>
  <si>
    <t>56963</t>
  </si>
  <si>
    <t>ZPEVNĚNÍ KRAJNIC Z RECYKLOVANÉHO MATERIÁLU TL DO 150MM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</si>
  <si>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</si>
  <si>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48</t>
  </si>
  <si>
    <t>572213</t>
  </si>
  <si>
    <t>SPOJOVACÍ POSTŘIK Z EMULZE DO 0,5KG/M2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</si>
  <si>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</si>
  <si>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49</t>
  </si>
  <si>
    <t>57475</t>
  </si>
  <si>
    <t>VOZOVKOVÉ VÝZTUŽNÉ VRSTVY Z GEOMŘÍŽOVINY</t>
  </si>
  <si>
    <t>Položka zahrnuje:  
- dodání geomříže v požadované kvalitě a v množství včetně přesahů (přesahy započteny v jednotkové ceně)  
- očištění podkladu  
- pokládka geomříže dle předepsaného technologického předpisu  
Položka nezahrnuje:  
- x</t>
  </si>
  <si>
    <t>50</t>
  </si>
  <si>
    <t>574A01</t>
  </si>
  <si>
    <t>ASFALTOVÝ BETON PRO OBRUSNÉ VRSTVY ACO 8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</si>
  <si>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</si>
  <si>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51</t>
  </si>
  <si>
    <t>574A04</t>
  </si>
  <si>
    <t>ASFALTOVÝ BETON PRO OBRUSNÉ VRSTVY ACO 11+</t>
  </si>
  <si>
    <t>52</t>
  </si>
  <si>
    <t>574B04</t>
  </si>
  <si>
    <t>ASFALTOVÝ BETON PRO OBRUSNÉ VRSTVY MODIFIK ACO 11+</t>
  </si>
  <si>
    <t>53</t>
  </si>
  <si>
    <t>574C06</t>
  </si>
  <si>
    <t>ASFALTOVÝ BETON PRO LOŽNÍ VRSTVY ACL 16+, 16S</t>
  </si>
  <si>
    <t>54</t>
  </si>
  <si>
    <t>574E06</t>
  </si>
  <si>
    <t>ASFALTOVÝ BETON PRO PODKLADNÍ VRSTVY ACP 16+, 16S</t>
  </si>
  <si>
    <t>55</t>
  </si>
  <si>
    <t>5774AB</t>
  </si>
  <si>
    <t>VRSTVY PRO OBNOVU A OPRAVY Z ASF BETONU ACO 8</t>
  </si>
  <si>
    <t>Položka zahrnuje:  
- drobné opravy a obnovu plošných rozpadů asfaltového krytu (vztahuje se na plochu jednotlivě do 10000m2)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souvislou obnovu asfaltového krytu (ta se vykáže položkami 574*** a 575***)  
- výspravu výtluků (ta se vykáže položkami 5779**, vztahuje se na plochu jednotlivě do 10m2)  
- postřiky, nátěry  
- těsnění podél obrubníků, dilatačních zařízení, odvodňovacích proužků, odvodňovačů, vpustí, šachet a pod.  
- očištění podkladu po veřejném provozu</t>
  </si>
  <si>
    <t>56</t>
  </si>
  <si>
    <t>5774AE</t>
  </si>
  <si>
    <t>VRSTVY PRO OBNOVU A OPRAVY Z ASF BETONU ACO 11+</t>
  </si>
  <si>
    <t>výspravy výtluků</t>
  </si>
  <si>
    <t>57</t>
  </si>
  <si>
    <t>58211</t>
  </si>
  <si>
    <t>DLÁŽDĚNÉ KRYTY Z VELKÝCH KOSTEK DO LOŽE Z KAMENIVA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</si>
  <si>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</si>
  <si>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58</t>
  </si>
  <si>
    <t>58221</t>
  </si>
  <si>
    <t>DLÁŽDĚNÉ KRYTY Z DROBNÝCH KOSTEK DO LOŽE Z KAMENIVA</t>
  </si>
  <si>
    <t>59</t>
  </si>
  <si>
    <t>582311</t>
  </si>
  <si>
    <t>DLÁŽDĚNÉ KRYTY Z MOZAIK KOSTEK JEDNOBAREVNÝCH DO LOŽE Z KAMENIVA</t>
  </si>
  <si>
    <t>60</t>
  </si>
  <si>
    <t>582611</t>
  </si>
  <si>
    <t>KRYTY Z BETON DLAŽDIC SE ZÁMKEM ŠEDÝCH TL 60MM DO LOŽE Z KAM</t>
  </si>
  <si>
    <t>61</t>
  </si>
  <si>
    <t>582612</t>
  </si>
  <si>
    <t>KRYTY Z BETON DLAŽDIC SE ZÁMKEM ŠEDÝCH TL 80MM DO LOŽE Z KAM</t>
  </si>
  <si>
    <t>62</t>
  </si>
  <si>
    <t>582614</t>
  </si>
  <si>
    <t>KRYTY Z BETON DLAŽDIC SE ZÁMKEM BAREV TL 60MM DO LOŽE Z KAM</t>
  </si>
  <si>
    <t>63</t>
  </si>
  <si>
    <t>582615</t>
  </si>
  <si>
    <t>KRYTY Z BETON DLAŽDIC SE ZÁMKEM BAREV TL 80MM DO LOŽE Z KAM</t>
  </si>
  <si>
    <t>64</t>
  </si>
  <si>
    <t>58262A</t>
  </si>
  <si>
    <t>KRYTY Z BETON DLAŽDIC SE ZÁMKEM BAREV RELIÉF TL 60MM DO LOŽE Z MC</t>
  </si>
  <si>
    <t>65</t>
  </si>
  <si>
    <t>58262B</t>
  </si>
  <si>
    <t>KRYTY Z BETON DLAŽDIC SE ZÁMKEM BAREV RELIÉF TL 80MM DO LOŽE Z MC</t>
  </si>
  <si>
    <t>66</t>
  </si>
  <si>
    <t>587201</t>
  </si>
  <si>
    <t>PŘEDLÁŽDĚNÍ KRYTU Z VELKÝCH KOSTEK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</si>
  <si>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</si>
  <si>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67</t>
  </si>
  <si>
    <t>587202</t>
  </si>
  <si>
    <t>PŘEDLÁŽDĚNÍ KRYTU Z DROBNÝCH KOSTEK</t>
  </si>
  <si>
    <t>68</t>
  </si>
  <si>
    <t>587203</t>
  </si>
  <si>
    <t>PŘEDLÁŽDĚNÍ KRYTU Z MOZAIKOVÝCH KOSTEK</t>
  </si>
  <si>
    <t>69</t>
  </si>
  <si>
    <t>587206</t>
  </si>
  <si>
    <t>PŘEDLÁŽDĚNÍ KRYTU Z BETONOVÝCH DLAŽDIC SE ZÁMKEM</t>
  </si>
  <si>
    <t>Úpravy povrchů, podlahy, výplně otvorů</t>
  </si>
  <si>
    <t>70</t>
  </si>
  <si>
    <t>61542</t>
  </si>
  <si>
    <t>ÚPRAVY POVRCHŮ VNITŘ KONSTR BETON OMÍTKOU VÁP, VÁPCEM</t>
  </si>
  <si>
    <t>Položka zahrnuje:  
- dodávku veškerého materiálu potřebného pro předepsanou úpravu v předepsané kvalitě  
- nutné vyspravení podkladu, případně zatření spar zdiva  
- položení vrstvy v předepsané tloušťce  
- potřebná lešení a podpěrné konstrukce  
Položka nezahrnuje:  
- x</t>
  </si>
  <si>
    <t>71</t>
  </si>
  <si>
    <t>626111</t>
  </si>
  <si>
    <t>REPROFILACE PODHLEDŮ, SVISLÝCH PLOCH SANAČNÍ MALTOU JEDNOVRST TL 10MM</t>
  </si>
  <si>
    <t>72</t>
  </si>
  <si>
    <t>63147</t>
  </si>
  <si>
    <t>POTĚR Z MALTY ZVLÁŠTNÍ</t>
  </si>
  <si>
    <t>Položka zahrnuje:  
- dodávku veškerého materiálu potřebného pro předepsanou úpravu v předepsané kvalitě  
- nutné vyspravení podkladu, případně zatření spar  
- položení vrstvy v předepsané tloušťce  
- potřebná lešení a podpěrné konstrukce  
Položka nezahrnuje:  
- x</t>
  </si>
  <si>
    <t>Přidružená stavební výroba</t>
  </si>
  <si>
    <t>73</t>
  </si>
  <si>
    <t>702211</t>
  </si>
  <si>
    <t>KABELOVÁ CHRÁNIČKA ZEMNÍ DN DO 100 MM</t>
  </si>
  <si>
    <t>vč zemních prací a obsypů</t>
  </si>
  <si>
    <t>1. Položka obsahuje:  
 – přípravu podkladu pro osazení  
2. Položka neobsahuje:  
 X  
3. Způsob měření:  
Měří se metr délkový.</t>
  </si>
  <si>
    <t>74</t>
  </si>
  <si>
    <t>72124</t>
  </si>
  <si>
    <t>LAPAČE STŘEŠNÍCH SPLAVENIN</t>
  </si>
  <si>
    <t>KUS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</si>
  <si>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</si>
  <si>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75</t>
  </si>
  <si>
    <t>748211</t>
  </si>
  <si>
    <t>POVRCHOVÁ ÚPRAVA NÁTĚREM</t>
  </si>
  <si>
    <t>ocelové konstrukce vč. očištění</t>
  </si>
  <si>
    <t>1. Položka obsahuje:  
 – veškeré příslušenství pro montáž  
2. Položka neobsahuje:  
 X  
3. Způsob měření:  
Měří se plocha v metrech čtverečných.</t>
  </si>
  <si>
    <t>76</t>
  </si>
  <si>
    <t>76792</t>
  </si>
  <si>
    <t>R</t>
  </si>
  <si>
    <t>OPLOCENÍ Z DRÁTĚNÉHO PLETIVA POTAŽENÉHO PLASTEM</t>
  </si>
  <si>
    <t>vč. sloupků a podhrabových desek</t>
  </si>
  <si>
    <t>Položka zahrnuje:  
- vlastní pletivo  
- rámy, rošty, lišty, kování, podpěrné, závěsné, upevňovací prvky, spojovací a těsnící materiál, pomocný materiál  
- kompletní povrchovou úpravu  
- ostnatý drát  
Položka nezahrnuje:  
- sloupky, které se vykazují v samostatných položkách 338**  
- podezdívka (272**)  
Způsob měření:  
- uvažovaná plocha se pak vypočítává po horní hranu drátu</t>
  </si>
  <si>
    <t>77</t>
  </si>
  <si>
    <t>76796</t>
  </si>
  <si>
    <t>VRATA A VRÁTKA</t>
  </si>
  <si>
    <t>poplastovaného pletiva</t>
  </si>
  <si>
    <t>Položka zahrnuje:  
- vlastní vrata a vrátka  
- rámy, rošty, lišty, kování, podpěrné, závěsné, upevňovací prvky, spojovací a těsnící materiál, pomocný materiál  
- kompletní povrchovou úpravu  
- sloupky včetně kotvení, základové patky a nutných zemních prací  
- drobné zasklení nebo jiná předepsaná výplň  
- ostnatý drát  
Položka nezahrnuje:  
- x  
Způsob měření:  
- uvažovaná plocha se pak vypočítává po horní hranu drátu</t>
  </si>
  <si>
    <t>Potrubí</t>
  </si>
  <si>
    <t>78</t>
  </si>
  <si>
    <t>87433</t>
  </si>
  <si>
    <t>POTRUBÍ Z TRUB PLASTOVÝCH ODPADNÍCH DN DO 150MM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</si>
  <si>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</si>
  <si>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79</t>
  </si>
  <si>
    <t>87434</t>
  </si>
  <si>
    <t>POTRUBÍ Z TRUB PLASTOVÝCH ODPADNÍCH DN DO 200MM</t>
  </si>
  <si>
    <t>80</t>
  </si>
  <si>
    <t>891915</t>
  </si>
  <si>
    <t>ZEMNÍ SOUPRAVY DN DO 50MM S POKLOPEM</t>
  </si>
  <si>
    <t>Položka zahrnuje:  
- kompletní montáž dle technologického předpisu  
- dodávku armatury  
- mimostaveništní a vnitrostaveništní dopravu  
Položka nezahrnuje:  
- x</t>
  </si>
  <si>
    <t>81</t>
  </si>
  <si>
    <t>89413</t>
  </si>
  <si>
    <t>ŠACHTY KANALIZAČNÍ Z BETON DÍLCŮ NA POTRUBÍ DN DO 200MM</t>
  </si>
  <si>
    <t>Položka zahrnuje:  
- poklopy s rámem, mříže s rámem, stupadla, žebříky, stropy z bet. dílců a pod.  
- předepsané betonové skruže, prefabrikované nebo monolitické betonové dno  
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  
Položka nezahrnuje:  
- x</t>
  </si>
  <si>
    <t>82</t>
  </si>
  <si>
    <t>89712</t>
  </si>
  <si>
    <t>VPUSŤ KANALIZAČNÍ ULIČNÍ KOMPLETNÍ Z BETONOVÝCH DÍLCŮ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</si>
  <si>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</si>
  <si>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83</t>
  </si>
  <si>
    <t>89742</t>
  </si>
  <si>
    <t>VPUSŤ CHODNÍKOVÁ Z BETON DÍLCŮ</t>
  </si>
  <si>
    <t>Položka zahrnuje:  
- dodávku a osazení předepsaného dílce včetně mříže  
- předepsané podkladní konstrukce  
Položka nezahrnuje:  
- x</t>
  </si>
  <si>
    <t>84</t>
  </si>
  <si>
    <t>897624</t>
  </si>
  <si>
    <t>VPUSŤ ŠTĚRBINOVÝCH ŽLABŮ Z BETON DÍLCŮ SV. ŠÍŘKY DO 250MM</t>
  </si>
  <si>
    <t>Položka zahrnuje:  
- dodávku a osazení předepsaného dílce včetně mříže  
Položka nezahrnuje:  
- předepsané podkladní konstrukce</t>
  </si>
  <si>
    <t>85</t>
  </si>
  <si>
    <t>897625</t>
  </si>
  <si>
    <t>VPUSŤ ŠTĚRBINOVÝCH ŽLABŮ Z BETON DÍLCŮ SV. ŠÍŘKY DO 300MM</t>
  </si>
  <si>
    <t>86</t>
  </si>
  <si>
    <t>897724</t>
  </si>
  <si>
    <t>ČISTÍCÍ KUSY ŠTĚRBIN ŽLABŮ Z BETON DÍLCŮ SV. ŠÍŘKY DO 250MM</t>
  </si>
  <si>
    <t>Položka zahrnuje:  
- dodávku a osazení předepsaného dílce  
Položka nezahrnuje:  
- předepsané podkladní konstrukce</t>
  </si>
  <si>
    <t>87</t>
  </si>
  <si>
    <t>897725</t>
  </si>
  <si>
    <t>ČISTÍCÍ KUSY ŠTĚRBIN ŽLABŮ Z BETON DÍLCŮ SV. ŠÍŘKY DO 300MM</t>
  </si>
  <si>
    <t>88</t>
  </si>
  <si>
    <t>899122</t>
  </si>
  <si>
    <t>MŘÍŽE LITINOVÉ SAMOSTATNÉ</t>
  </si>
  <si>
    <t>Položka zahrnuje:  
- dodávku a osazení předepsané mříže včetně rámu  
Položka nezahrnuje:  
- x</t>
  </si>
  <si>
    <t>89</t>
  </si>
  <si>
    <t>89914</t>
  </si>
  <si>
    <t>ŠACHTOVÉ BETONOVÉ SKRUŽE SAMOSTATNÉ</t>
  </si>
  <si>
    <t>Položka zahrnuje:  
- veškerý materiál, výrobky a polotovary  
- mimostaveništní a vnitrostaveništní dopravy (rovněž přesuny), včetně naložení a složení,případně s uložením  
Položka nezahrnuje:  
- x</t>
  </si>
  <si>
    <t>90</t>
  </si>
  <si>
    <t>89921</t>
  </si>
  <si>
    <t>VÝŠKOVÁ ÚPRAVA POKLOPŮ</t>
  </si>
  <si>
    <t>Položka zahrnuje:  
- všechny nutné práce a materiály pro zvýšení nebo snížení zařízení (včetně nutné úpravy stávajícího povrchu vozovky nebo chodníku)  
Položka nezahrnuje:  
- x</t>
  </si>
  <si>
    <t>91</t>
  </si>
  <si>
    <t>89922</t>
  </si>
  <si>
    <t>VÝŠKOVÁ ÚPRAVA MŘÍŽÍ</t>
  </si>
  <si>
    <t>92</t>
  </si>
  <si>
    <t>89923</t>
  </si>
  <si>
    <t>VÝŠKOVÁ ÚPRAVA KRYCÍCH HRNCŮ</t>
  </si>
  <si>
    <t>Ostatní konstrukce a práce</t>
  </si>
  <si>
    <t>93</t>
  </si>
  <si>
    <t>91297</t>
  </si>
  <si>
    <t>DOPRAVNÍ ZRCADLO</t>
  </si>
  <si>
    <t>Položka zahrnuje:  
- dodání a osazení zrcadla včetně nutných zemních prací  
- předepsaná povrchová úprava  
- vnitrostaveništní a mimostaveništní doprava  
- odrazky plastové nebo z retroreflexní fólie  
Položka nezahrnuje:  
- x</t>
  </si>
  <si>
    <t>94</t>
  </si>
  <si>
    <t>914121</t>
  </si>
  <si>
    <t>DOPRAVNÍ ZNAČKY ZÁKLADNÍ VELIKOSTI OCELOVÉ FÓLIE TŘ 1 - DODÁVKA A MONTÁŽ</t>
  </si>
  <si>
    <t>Položka zahrnuje:  
- dodávku a montáž značek v požadovaném provedení  
Položka nezahrnuje:  
- x</t>
  </si>
  <si>
    <t>95</t>
  </si>
  <si>
    <t>914123</t>
  </si>
  <si>
    <t>DOPRAVNÍ ZNAČKY ZÁKLADNÍ VELIKOSTI OCELOVÉ FÓLIE TŘ 1 - DEMONTÁŽ</t>
  </si>
  <si>
    <t>Položka zahrnuje:  
- odstranění, demontáž a odklizení materiálu s odvozem na předepsané místo  
Položka nezahrnuje:  
- x</t>
  </si>
  <si>
    <t>96</t>
  </si>
  <si>
    <t>914921</t>
  </si>
  <si>
    <t>SLOUPKY A STOJKY DOPRAVNÍCH ZNAČEK Z OCEL TRUBEK DO PATKY - DODÁVKA A MONTÁŽ</t>
  </si>
  <si>
    <t>Položka zahrnuje:  
- sloupky  
- upevňovací zařízení  
- osazení (betonová patka, zemní práce)  
Položka nezahrnuje:  
- x</t>
  </si>
  <si>
    <t>97</t>
  </si>
  <si>
    <t>914923</t>
  </si>
  <si>
    <t>SLOUPKY A STOJKY DZ Z OCEL TRUBEK DO PATKY DEMONTÁŽ</t>
  </si>
  <si>
    <t>98</t>
  </si>
  <si>
    <t>915111</t>
  </si>
  <si>
    <t>VODOROVNÉ DOPRAVNÍ ZNAČENÍ BARVOU HLADKÉ - DODÁVKA A POKLÁDKA</t>
  </si>
  <si>
    <t>Položka zahrnuje:  
- dodání a pokládku nátěrového materiálu  
- předznačení a reflexní úpravu  
Položka nezahrnuje:  
- x  
Způsob měření:  
- měří se pouze natíraná plocha</t>
  </si>
  <si>
    <t>99</t>
  </si>
  <si>
    <t>915211</t>
  </si>
  <si>
    <t>VODOROVNÉ DOPRAVNÍ ZNAČENÍ PLASTEM HLADKÉ - DODÁVKA A POKLÁDKA</t>
  </si>
  <si>
    <t>100</t>
  </si>
  <si>
    <t>917211</t>
  </si>
  <si>
    <t>ZÁHONOVÉ OBRUBY Z BETONOVÝCH OBRUBNÍKŮ ŠÍŘ 50MM</t>
  </si>
  <si>
    <t>Položka zahrnuje:  
- dodání a pokládku betonových obrubníků o rozměrech předepsaných zadávací dokumentací  
- betonové lože i boční betonovou opěrku  
Položka nezahrnuje:  
- x</t>
  </si>
  <si>
    <t>917212</t>
  </si>
  <si>
    <t>ZÁHONOVÉ OBRUBY Z BETONOVÝCH OBRUBNÍKŮ ŠÍŘ 80MM</t>
  </si>
  <si>
    <t>102</t>
  </si>
  <si>
    <t>917223</t>
  </si>
  <si>
    <t>SILNIČNÍ A CHODNÍKOVÉ OBRUBY Z BETONOVÝCH OBRUBNÍKŮ ŠÍŘ 100MM</t>
  </si>
  <si>
    <t>103</t>
  </si>
  <si>
    <t>917224</t>
  </si>
  <si>
    <t>SILNIČNÍ A CHODNÍKOVÉ OBRUBY Z BETONOVÝCH OBRUBNÍKŮ ŠÍŘ 150MM</t>
  </si>
  <si>
    <t>104</t>
  </si>
  <si>
    <t>91725</t>
  </si>
  <si>
    <t>NÁSTUPIŠTNÍ OBRUBNÍKY BETONOVÉ</t>
  </si>
  <si>
    <t>105</t>
  </si>
  <si>
    <t>91781</t>
  </si>
  <si>
    <t>VÝŠKOVÁ ÚPRAVA OBRUBNÍKŮ BETONOVÝCH</t>
  </si>
  <si>
    <t>Položka zahrnuje:  
- vytrhání, očištění, manipulaci  
- nové betonové lože a osazení.   
Položka nezahrnuje:  
- nutné doplnění novými obrubami se uvede v položkách 9172 až 9177</t>
  </si>
  <si>
    <t>106</t>
  </si>
  <si>
    <t>91782</t>
  </si>
  <si>
    <t>VÝŠKOVÁ ÚPRAVA OBRUBNÍKŮ KAMENNÝCH</t>
  </si>
  <si>
    <t>107</t>
  </si>
  <si>
    <t>91783</t>
  </si>
  <si>
    <t>VÝŠKOVÁ ÚPRAVA OBRUB Z KRAJNÍKŮ</t>
  </si>
  <si>
    <t>108</t>
  </si>
  <si>
    <t>91797</t>
  </si>
  <si>
    <t>ZPOMALOVACÍ PRAHY Z PLASTŮ</t>
  </si>
  <si>
    <t>Položka zahrnuje:  
- dodávku a pokládku prahů z plastu o rozměrech předepsaných zadávací dokumentací  
- podkladní vrstvu předepsanou zadávací dokumentací  
Položka nezahrnuje:  
- x</t>
  </si>
  <si>
    <t>109</t>
  </si>
  <si>
    <t>9181D</t>
  </si>
  <si>
    <t>ČELA PROPUSTU Z TRUB DN DO 600MM Z BETONU</t>
  </si>
  <si>
    <t>Položka zahrnuje:  
- kompletní čelo (základ, dřík, římsu)  
- dodání čerstvého betonu (betonové směsi) požadované kvality, jeho uložení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Položka nezahrnuje:  
- x</t>
  </si>
  <si>
    <t>110</t>
  </si>
  <si>
    <t>9181F</t>
  </si>
  <si>
    <t>ČELA PROPUSTU Z TRUB DN DO 1000MM Z BETONU</t>
  </si>
  <si>
    <t>111</t>
  </si>
  <si>
    <t>918345</t>
  </si>
  <si>
    <t>PROPUSTY Z TRUB DN 300MM</t>
  </si>
  <si>
    <t>Položka zahrnuje:  
- dodání a položení potrubí z trub z dokumentací předepsaného materiálu a předepsaného průměru  
- případné úpravy trub (zkrácení, šikmé seříznutí)  
Položka nezahrnuje:  
- podkladní vrstvy a obetonování</t>
  </si>
  <si>
    <t>112</t>
  </si>
  <si>
    <t>918346</t>
  </si>
  <si>
    <t>PROPUSTY Z TRUB DN 400MM</t>
  </si>
  <si>
    <t>113</t>
  </si>
  <si>
    <t>918358</t>
  </si>
  <si>
    <t>PROPUSTY Z TRUB DN 600MM</t>
  </si>
  <si>
    <t>114</t>
  </si>
  <si>
    <t>91836</t>
  </si>
  <si>
    <t>PROPUSTY Z TRUB DN 800MM</t>
  </si>
  <si>
    <t>115</t>
  </si>
  <si>
    <t>9185D2</t>
  </si>
  <si>
    <t>ČELA KAMENNÁ PROPUSTU Z TRUB DN DO 600MM</t>
  </si>
  <si>
    <t>Položka zahrnuje:  
- zdivo z lomového kamen na MC ve tvaru, předepsaným zadávací dokumentací  
- vyspárování zdiva MC  
- římsu ze železobetonu včetně výztuže, pokud je předepsaná zadávací dokumentací  
Položka nezahrnuje:  
- zábradlí</t>
  </si>
  <si>
    <t>116</t>
  </si>
  <si>
    <t>9185F2</t>
  </si>
  <si>
    <t>ČELA KAMENNÁ PROPUSTU Z TRUB DN DO 1000MM</t>
  </si>
  <si>
    <t>117</t>
  </si>
  <si>
    <t>919111</t>
  </si>
  <si>
    <t>ŘEZÁNÍ ASFALTOVÉHO KRYTU VOZOVEK TL DO 50MM</t>
  </si>
  <si>
    <t>Položka zahrnuje:  
- řezání vozovkové vrstvy v předepsané tloušťce  
- spotřeba vody  
Položka nezahrnuje:  
- x</t>
  </si>
  <si>
    <t>118</t>
  </si>
  <si>
    <t>919112</t>
  </si>
  <si>
    <t>ŘEZÁNÍ ASFALTOVÉHO KRYTU VOZOVEK TL DO 100MM</t>
  </si>
  <si>
    <t>119</t>
  </si>
  <si>
    <t>919113</t>
  </si>
  <si>
    <t>ŘEZÁNÍ ASFALTOVÉHO KRYTU VOZOVEK TL DO 150MM</t>
  </si>
  <si>
    <t>120</t>
  </si>
  <si>
    <t>919123</t>
  </si>
  <si>
    <t>ŘEZÁNÍ BETONOVÉHO KRYTU VOZOVEK TL DO 150MM</t>
  </si>
  <si>
    <t>121</t>
  </si>
  <si>
    <t>931316</t>
  </si>
  <si>
    <t>TĚSNĚNÍ DILATAČ SPAR ASF ZÁLIVKOU PRŮŘ DO 800MM2</t>
  </si>
  <si>
    <t>Položka zahrnuje:  
- dodávku a osazení předepsaného materiálu  
- očištění ploch spáry před úpravou  
- očištění okolí spáry po úpravě  
Položka nezahrnuje:  
- těsnící profil</t>
  </si>
  <si>
    <t>122</t>
  </si>
  <si>
    <t>935111</t>
  </si>
  <si>
    <t>ŠTĚRBINOVÉ ŽLABY Z BETONOVÝCH DÍLCŮ ŠÍŘ DO 400MM VÝŠ DO 500MM BEZ OBRUBY</t>
  </si>
  <si>
    <t>Položka zahrnuje:  
- veškerý materiál, výrobky a polotovary  
-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  
Položka nezahrnuje:  
- x  
Způsob měření:  
- měří se v [m] délky osy žlabu bez čistících kusů a odtokových vpustí.</t>
  </si>
  <si>
    <t>123</t>
  </si>
  <si>
    <t>93513</t>
  </si>
  <si>
    <t>ŠTĚRBINOVÉ ŽLABY Z BET DÍLCŮ ŠÍŘ 500MM VÝŠ 500MM</t>
  </si>
  <si>
    <t>124</t>
  </si>
  <si>
    <t>935212</t>
  </si>
  <si>
    <t>PŘÍKOPOVÉ ŽLABY Z BETON TVÁRNIC ŠÍŘ DO 600MM DO BETONU TL 100MM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</si>
  <si>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Položka nezahrnuje:  
- x  
Způsob měření:  
- měří se v metrech běžných délky osy žlabu</t>
  </si>
  <si>
    <t>125</t>
  </si>
  <si>
    <t>9352A2</t>
  </si>
  <si>
    <t>PŘÍKOPOVÉ ŽLABY Z BETON TVÁRNIC ŠÍŘ DO 300MM DO BETONU TL 100MM</t>
  </si>
  <si>
    <t>126</t>
  </si>
  <si>
    <t>93542</t>
  </si>
  <si>
    <t>ŽLABY Z DÍLCŮ Z POLYMERBETONU SVĚTLÉ ŠÍŘKY DO 150MM VČETNĚ MŘÍŽÍ</t>
  </si>
  <si>
    <t>Položka zahrnuje:  
-dodávku a uložení dílců žlabu z předepsaného materiálu předepsaných rozměrů včetně mříže  
- spárování, úpravy vtoku a výtoku  
- nezahrnuje nutné zemní práce, předepsané lože, obetonování  
- měří se v metrech běžných délky osy žlabu, odečítají se čistící kusy a vpustě  
Položka nezahrnuje:  
- x</t>
  </si>
  <si>
    <t>127</t>
  </si>
  <si>
    <t>93543</t>
  </si>
  <si>
    <t>ŽLABY Z DÍLCŮ Z POLYMERBETONU SVĚTLÉ ŠÍŘKY DO 200MM VČETNĚ MŘÍŽÍ</t>
  </si>
  <si>
    <t>128</t>
  </si>
  <si>
    <t>93545</t>
  </si>
  <si>
    <t>ŽLABY Z DÍLCŮ Z POLYMERBETONU SVĚTLÉ ŠÍŘKY DO 300MM VČETNĚ MŘÍŽÍ</t>
  </si>
  <si>
    <t>129</t>
  </si>
  <si>
    <t>93553</t>
  </si>
  <si>
    <t>ŽLABY Z DÍLCŮ Z BETONU SVĚTLÉ ŠÍŘKY DO 200MM VČETNĚ MŘÍŽÍ</t>
  </si>
  <si>
    <t>130</t>
  </si>
  <si>
    <t>93808</t>
  </si>
  <si>
    <t>OČIŠTĚNÍ VOZOVEK ZAMETENÍM</t>
  </si>
  <si>
    <t>Položka zahrnuje:  
- očištění předepsaným způsobem  
- odklizení vzniklého odpadu  
Položka nezahrnuje:  
- x</t>
  </si>
  <si>
    <t>131</t>
  </si>
  <si>
    <t>93811</t>
  </si>
  <si>
    <t>OČIŠTĚNÍ ASFALTOVÝCH VOZOVEK UMYTÍM VODOU</t>
  </si>
  <si>
    <t>132</t>
  </si>
  <si>
    <t>93861</t>
  </si>
  <si>
    <t>OČIŠTĚNÍ OCEL KONSTR OMYTÍM VODOU</t>
  </si>
  <si>
    <t>dopravní značky</t>
  </si>
  <si>
    <t>133</t>
  </si>
  <si>
    <t>93863</t>
  </si>
  <si>
    <t>OČIŠTĚNÍ OCEL KONSTR CHEMICKY</t>
  </si>
  <si>
    <t>dopravní značky od graffitů</t>
  </si>
  <si>
    <t>134</t>
  </si>
  <si>
    <t>96613</t>
  </si>
  <si>
    <t>BOURÁNÍ KONSTRUKCÍ Z KAMENE NA MC</t>
  </si>
  <si>
    <t>vč. odvozu a uložení na skládku</t>
  </si>
  <si>
    <t>135</t>
  </si>
  <si>
    <t>96614</t>
  </si>
  <si>
    <t>BOURÁNÍ KONSTRUKCÍ Z CIHEL A TVÁRNIC</t>
  </si>
  <si>
    <t>136</t>
  </si>
  <si>
    <t>96615</t>
  </si>
  <si>
    <t>BOURÁNÍ KONSTRUKCÍ Z PROSTÉHO BETONU</t>
  </si>
  <si>
    <t>137</t>
  </si>
  <si>
    <t>96616</t>
  </si>
  <si>
    <t>BOURÁNÍ KONSTRUKCÍ ZE ŽELEZOBETONU</t>
  </si>
  <si>
    <t>138</t>
  </si>
  <si>
    <t>96653</t>
  </si>
  <si>
    <t>ODSTRANĚNÍ ŽLABŮ Z DÍLCŮ (VČET ŠTĚRBINOVÝCH) ŠÍŘKY 200MM</t>
  </si>
  <si>
    <t>139</t>
  </si>
  <si>
    <t>96654</t>
  </si>
  <si>
    <t>ODSTRANĚNÍ ŽLABŮ Z DÍLCŮ (VČET ŠTĚRBINOVÝCH) ŠÍŘKY 250MM</t>
  </si>
  <si>
    <t>140</t>
  </si>
  <si>
    <t>96687</t>
  </si>
  <si>
    <t>VYBOURÁNÍ ULIČNÍCH VPUSTÍ KOMPLETNÍCH</t>
  </si>
  <si>
    <t>141</t>
  </si>
  <si>
    <t>969234</t>
  </si>
  <si>
    <t>VYBOURÁNÍ POTRUBÍ DN DO 200MM KANALIZAČ</t>
  </si>
  <si>
    <t>SOUB</t>
  </si>
  <si>
    <t>Cenová soustava</t>
  </si>
  <si>
    <t>2024_OTSKP</t>
  </si>
  <si>
    <t>Položka zahrnuje:  
- veškerou manipulaci s vybouranou sutí a s vybouranými hmotami vč. uložení na skládku.   
Položka nezahrnuje:  
-  poplatek za skládku, který se vykazuje v položce 0151** (s výjimkou malého množství bouraného materiálu, kde je možné poplatek zahrnout do jednotkové ceny bourání – tento fakt musí být uveden v doplňujícím textu k položce).</t>
  </si>
  <si>
    <t>Položka zahrnuje:  
- veškerou manipulaci s vybouranou sutí a s vybouranými hmotami vč. uložení na skládku.   
Položka nezahrnuje:  
-  poplatek za skládku, který se vykazuje v položce 0151**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</si>
  <si>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č.0151**</t>
  </si>
  <si>
    <t>Položka zahrnuje:  
- vodorovnou a svislou dopravu, přemístění, přeložení, manipulace s materiálem a uložení na skládku.  
Položka nezahrnuje:  
-  poplatek za skládku, který se vykazuje v položce 0151** (s výjimkou malého množství  materiálu, kde je možné poplatek zahrnout do jednotkové ceny položky – tento fakt musí být uveden v doplňujícím textu k položce)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</si>
  <si>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č.0151**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</si>
  <si>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0151** (s výjimkou malého množství bouraného materiálu, kde je možné poplatek zahrnout do jednotkové ceny bourání – tento fakt musí být uveden v doplňujícím textu k položce)</t>
  </si>
  <si>
    <t>Položka zahrnuje:  
- vybourání žlabů včetně podkladních vrstev a eventuelních mříží  
- veškerou manipulaci s vybouranou sutí a hmotami včetně uložení na skládku  
Položka nezahrnuje:  
- poplatek za skládku, vykáže se v samostatné položce 015** (s výjimkou malého množství bouraného materiálu, kde je možné poplatek zahrnout do jednotkové ceny bourání – tento fakt musí být uveden v doplňujícím textu k položce)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</si>
  <si>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0151** (s výjimkou malého množství bouraného materiálu, kde je možné poplatek zahrnout do jednotkové ceny bourání – tento fakt musí být uveden v doplňujícím textu k položce)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</si>
  <si>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0151**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</si>
</sst>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color rgb="FFFFFFFF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7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5" fillId="0" borderId="0"/>
  </cellStyleXfs>
  <cellXfs count="59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2" fillId="2" borderId="0" xfId="6" applyFont="1" applyFill="1" applyAlignment="1">
      <alignment horizontal="left"/>
    </xf>
    <xf numFmtId="0" fontId="0" fillId="2" borderId="5" xfId="6" applyFont="1" applyFill="1" applyBorder="1" applyAlignment="1">
      <alignment horizontal="center"/>
    </xf>
    <xf numFmtId="4" fontId="7" fillId="2" borderId="5" xfId="6" applyNumberFormat="1" applyFont="1" applyFill="1" applyBorder="1" applyAlignment="1">
      <alignment horizontal="center"/>
    </xf>
    <xf numFmtId="0" fontId="3" fillId="3" borderId="11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3" fillId="3" borderId="18" xfId="6" applyFont="1" applyFill="1" applyBorder="1" applyAlignment="1">
      <alignment horizontal="center" vertical="center" wrapText="1"/>
    </xf>
    <xf numFmtId="0" fontId="3" fillId="3" borderId="15" xfId="6" applyFont="1" applyFill="1" applyBorder="1" applyAlignment="1">
      <alignment horizontal="center" vertical="center" wrapText="1"/>
    </xf>
    <xf numFmtId="0" fontId="3" fillId="3" borderId="19" xfId="6" applyFont="1" applyFill="1" applyBorder="1" applyAlignment="1">
      <alignment horizontal="center" vertical="center" wrapText="1"/>
    </xf>
    <xf numFmtId="0" fontId="0" fillId="2" borderId="4" xfId="6" applyFont="1" applyFill="1" applyBorder="1"/>
    <xf numFmtId="0" fontId="6" fillId="5" borderId="8" xfId="6" applyFont="1" applyFill="1" applyBorder="1"/>
    <xf numFmtId="0" fontId="7" fillId="5" borderId="9" xfId="6" applyFont="1" applyFill="1" applyBorder="1" applyAlignment="1">
      <alignment horizontal="right"/>
    </xf>
    <xf numFmtId="0" fontId="6" fillId="5" borderId="9" xfId="6" applyFont="1" applyFill="1" applyBorder="1"/>
    <xf numFmtId="0" fontId="7" fillId="5" borderId="9" xfId="6" applyFont="1" applyFill="1" applyBorder="1" applyAlignment="1">
      <alignment horizontal="left" wrapText="1"/>
    </xf>
    <xf numFmtId="4" fontId="7" fillId="5" borderId="9" xfId="6" applyNumberFormat="1" applyFont="1" applyFill="1" applyBorder="1" applyAlignment="1">
      <alignment horizontal="center"/>
    </xf>
    <xf numFmtId="0" fontId="6" fillId="5" borderId="10" xfId="6" applyFont="1" applyFill="1" applyBorder="1"/>
    <xf numFmtId="4" fontId="0" fillId="0" borderId="0" xfId="0" applyNumberFormat="1"/>
    <xf numFmtId="0" fontId="0" fillId="0" borderId="1" xfId="6" applyFont="1" applyBorder="1"/>
    <xf numFmtId="0" fontId="0" fillId="0" borderId="7" xfId="6" applyFont="1" applyBorder="1" applyAlignment="1">
      <alignment horizontal="right"/>
    </xf>
    <xf numFmtId="0" fontId="0" fillId="0" borderId="7" xfId="6" applyFont="1" applyBorder="1"/>
    <xf numFmtId="0" fontId="0" fillId="0" borderId="7" xfId="6" applyFont="1" applyBorder="1" applyAlignment="1">
      <alignment wrapText="1"/>
    </xf>
    <xf numFmtId="0" fontId="0" fillId="0" borderId="7" xfId="6" applyFont="1" applyBorder="1" applyAlignment="1">
      <alignment horizontal="center"/>
    </xf>
    <xf numFmtId="164" fontId="0" fillId="0" borderId="7" xfId="6" applyNumberFormat="1" applyFont="1" applyBorder="1" applyAlignment="1">
      <alignment horizontal="center"/>
    </xf>
    <xf numFmtId="4" fontId="0" fillId="4" borderId="7" xfId="6" applyNumberFormat="1" applyFont="1" applyFill="1" applyBorder="1" applyAlignment="1">
      <alignment horizontal="center"/>
    </xf>
    <xf numFmtId="4" fontId="0" fillId="0" borderId="7" xfId="6" applyNumberFormat="1" applyFont="1" applyBorder="1" applyAlignment="1">
      <alignment horizontal="center"/>
    </xf>
    <xf numFmtId="0" fontId="0" fillId="0" borderId="3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4" fillId="0" borderId="1" xfId="6" applyFont="1" applyBorder="1" applyAlignment="1">
      <alignment horizontal="left" vertical="center" wrapText="1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4" borderId="1" xfId="6" applyFont="1" applyFill="1" applyBorder="1"/>
    <xf numFmtId="0" fontId="0" fillId="4" borderId="0" xfId="0" applyFill="1"/>
    <xf numFmtId="0" fontId="0" fillId="4" borderId="3" xfId="6" applyFont="1" applyFill="1" applyBorder="1" applyAlignment="1">
      <alignment vertical="top"/>
    </xf>
    <xf numFmtId="0" fontId="0" fillId="4" borderId="0" xfId="6" applyFont="1" applyFill="1" applyAlignment="1">
      <alignment vertical="top"/>
    </xf>
    <xf numFmtId="0" fontId="0" fillId="2" borderId="2" xfId="6" applyFont="1" applyFill="1" applyBorder="1"/>
    <xf numFmtId="0" fontId="7" fillId="5" borderId="9" xfId="6" applyFont="1" applyFill="1" applyBorder="1" applyAlignment="1">
      <alignment wrapText="1"/>
    </xf>
    <xf numFmtId="0" fontId="0" fillId="0" borderId="2" xfId="6" applyFont="1" applyBorder="1"/>
    <xf numFmtId="0" fontId="0" fillId="0" borderId="6" xfId="6" applyFont="1" applyBorder="1" applyAlignment="1">
      <alignment horizontal="left" vertical="center" wrapText="1"/>
    </xf>
    <xf numFmtId="0" fontId="0" fillId="5" borderId="10" xfId="0" applyFill="1" applyBorder="1"/>
    <xf numFmtId="0" fontId="0" fillId="0" borderId="2" xfId="6" applyFont="1" applyBorder="1" applyAlignment="1">
      <alignment horizontal="center"/>
    </xf>
    <xf numFmtId="0" fontId="0" fillId="0" borderId="0" xfId="6" applyFont="1" applyAlignment="1">
      <alignment horizontal="center"/>
    </xf>
    <xf numFmtId="0" fontId="3" fillId="3" borderId="14" xfId="6" applyFont="1" applyFill="1" applyBorder="1" applyAlignment="1">
      <alignment horizontal="center" vertical="center" wrapText="1"/>
    </xf>
    <xf numFmtId="0" fontId="3" fillId="3" borderId="17" xfId="6" applyFont="1" applyFill="1" applyBorder="1" applyAlignment="1">
      <alignment horizontal="center" vertical="center" wrapText="1"/>
    </xf>
    <xf numFmtId="0" fontId="3" fillId="3" borderId="13" xfId="6" applyFont="1" applyFill="1" applyBorder="1" applyAlignment="1">
      <alignment horizontal="center" vertical="center" wrapText="1"/>
    </xf>
    <xf numFmtId="0" fontId="3" fillId="3" borderId="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right"/>
    </xf>
    <xf numFmtId="0" fontId="0" fillId="2" borderId="0" xfId="6" applyFont="1" applyFill="1"/>
    <xf numFmtId="0" fontId="3" fillId="3" borderId="11" xfId="6" applyFont="1" applyFill="1" applyBorder="1" applyAlignment="1">
      <alignment horizontal="center" vertical="center" wrapText="1"/>
    </xf>
    <xf numFmtId="0" fontId="3" fillId="3" borderId="12" xfId="6" applyFont="1" applyFill="1" applyBorder="1" applyAlignment="1">
      <alignment horizontal="center" vertical="center" wrapText="1"/>
    </xf>
    <xf numFmtId="0" fontId="3" fillId="3" borderId="16" xfId="6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V586"/>
  <sheetViews>
    <sheetView tabSelected="1" topLeftCell="B1" workbookViewId="0">
      <pane ySplit="7" topLeftCell="A8" activePane="bottomLeft" state="frozen"/>
      <selection pane="bottomLeft" activeCell="E87" sqref="E87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8" width="16.7109375" customWidth="1"/>
    <col min="9" max="9" width="19.42578125" bestFit="1" customWidth="1"/>
    <col min="10" max="10" width="20.7109375" customWidth="1"/>
    <col min="14" max="14" width="9.140625" hidden="1" customWidth="1"/>
    <col min="15" max="15" width="12" hidden="1" customWidth="1"/>
    <col min="16" max="16" width="2" hidden="1" customWidth="1"/>
    <col min="17" max="18" width="12" hidden="1" customWidth="1"/>
  </cols>
  <sheetData>
    <row r="1" spans="1:18" ht="12.75" customHeight="1" x14ac:dyDescent="0.2">
      <c r="A1" t="s">
        <v>0</v>
      </c>
      <c r="B1" s="1"/>
      <c r="C1" s="1"/>
      <c r="D1" s="1"/>
      <c r="E1" s="1"/>
      <c r="F1" s="1"/>
      <c r="G1" s="1"/>
      <c r="H1" s="1"/>
      <c r="I1" s="1"/>
      <c r="J1" s="1"/>
      <c r="P1" t="s">
        <v>11</v>
      </c>
    </row>
    <row r="2" spans="1:18" ht="21" thickBot="1" x14ac:dyDescent="0.25">
      <c r="B2" s="1"/>
      <c r="C2" s="1"/>
      <c r="D2" s="1"/>
      <c r="E2" s="2" t="s">
        <v>2</v>
      </c>
      <c r="F2" s="1"/>
      <c r="G2" s="1"/>
      <c r="H2" s="1"/>
      <c r="I2" s="1"/>
      <c r="J2" s="1"/>
      <c r="O2">
        <f>0+O8+O45+O150+O159+O168+O189+O290+O303+O324+O385</f>
        <v>0</v>
      </c>
      <c r="P2" t="s">
        <v>11</v>
      </c>
    </row>
    <row r="3" spans="1:18" ht="16.5" thickBot="1" x14ac:dyDescent="0.3">
      <c r="A3" t="s">
        <v>1</v>
      </c>
      <c r="B3" s="3" t="s">
        <v>3</v>
      </c>
      <c r="C3" s="53" t="s">
        <v>4</v>
      </c>
      <c r="D3" s="54"/>
      <c r="E3" s="4" t="s">
        <v>5</v>
      </c>
      <c r="F3" s="1"/>
      <c r="G3" s="1"/>
      <c r="H3" s="5" t="s">
        <v>13</v>
      </c>
      <c r="I3" s="6">
        <f>0+I8+I45+I150+I159+I168+I189+I290+I303+I324+I385</f>
        <v>0</v>
      </c>
      <c r="J3" s="1"/>
      <c r="O3" t="s">
        <v>8</v>
      </c>
      <c r="P3" t="s">
        <v>12</v>
      </c>
    </row>
    <row r="4" spans="1:18" ht="15" customHeight="1" thickBot="1" x14ac:dyDescent="0.3">
      <c r="A4" t="s">
        <v>6</v>
      </c>
      <c r="B4" s="3" t="s">
        <v>7</v>
      </c>
      <c r="C4" s="53" t="s">
        <v>13</v>
      </c>
      <c r="D4" s="54"/>
      <c r="E4" s="4" t="s">
        <v>14</v>
      </c>
      <c r="F4" s="1"/>
      <c r="G4" s="1"/>
      <c r="H4" s="1"/>
      <c r="I4" s="1"/>
      <c r="J4" s="1"/>
      <c r="O4" t="s">
        <v>9</v>
      </c>
      <c r="P4" t="s">
        <v>12</v>
      </c>
    </row>
    <row r="5" spans="1:18" ht="12.75" customHeight="1" x14ac:dyDescent="0.2">
      <c r="A5" s="55" t="s">
        <v>15</v>
      </c>
      <c r="B5" s="56" t="s">
        <v>17</v>
      </c>
      <c r="C5" s="51" t="s">
        <v>19</v>
      </c>
      <c r="D5" s="51" t="s">
        <v>20</v>
      </c>
      <c r="E5" s="51" t="s">
        <v>21</v>
      </c>
      <c r="F5" s="51" t="s">
        <v>23</v>
      </c>
      <c r="G5" s="51" t="s">
        <v>25</v>
      </c>
      <c r="H5" s="51" t="s">
        <v>27</v>
      </c>
      <c r="I5" s="51"/>
      <c r="J5" s="49" t="s">
        <v>552</v>
      </c>
      <c r="O5" t="s">
        <v>10</v>
      </c>
      <c r="P5" t="s">
        <v>12</v>
      </c>
    </row>
    <row r="6" spans="1:18" ht="12.75" customHeight="1" x14ac:dyDescent="0.2">
      <c r="A6" s="55"/>
      <c r="B6" s="57"/>
      <c r="C6" s="52"/>
      <c r="D6" s="52"/>
      <c r="E6" s="52"/>
      <c r="F6" s="52"/>
      <c r="G6" s="52"/>
      <c r="H6" s="8" t="s">
        <v>28</v>
      </c>
      <c r="I6" s="8" t="s">
        <v>30</v>
      </c>
      <c r="J6" s="50"/>
    </row>
    <row r="7" spans="1:18" ht="12.75" customHeight="1" thickBot="1" x14ac:dyDescent="0.25">
      <c r="A7" s="7" t="s">
        <v>16</v>
      </c>
      <c r="B7" s="9" t="s">
        <v>18</v>
      </c>
      <c r="C7" s="10" t="s">
        <v>12</v>
      </c>
      <c r="D7" s="10" t="s">
        <v>11</v>
      </c>
      <c r="E7" s="10" t="s">
        <v>22</v>
      </c>
      <c r="F7" s="10" t="s">
        <v>24</v>
      </c>
      <c r="G7" s="10" t="s">
        <v>26</v>
      </c>
      <c r="H7" s="10" t="s">
        <v>29</v>
      </c>
      <c r="I7" s="10" t="s">
        <v>31</v>
      </c>
      <c r="J7" s="11" t="s">
        <v>73</v>
      </c>
    </row>
    <row r="8" spans="1:18" ht="16.5" thickBot="1" x14ac:dyDescent="0.3">
      <c r="A8" s="12" t="s">
        <v>32</v>
      </c>
      <c r="B8" s="13"/>
      <c r="C8" s="14" t="s">
        <v>16</v>
      </c>
      <c r="D8" s="15"/>
      <c r="E8" s="16" t="s">
        <v>33</v>
      </c>
      <c r="F8" s="15"/>
      <c r="G8" s="15"/>
      <c r="H8" s="15"/>
      <c r="I8" s="17">
        <f>0+Q8</f>
        <v>0</v>
      </c>
      <c r="J8" s="18"/>
      <c r="O8">
        <f>0+R8</f>
        <v>0</v>
      </c>
      <c r="Q8" s="19">
        <f>0+I9+I13+I17+I21+I25+I29+I33+I37+I41</f>
        <v>0</v>
      </c>
      <c r="R8">
        <f>0+O9+O13+O17+O21+O25+O29+O33+O37+O41</f>
        <v>0</v>
      </c>
    </row>
    <row r="9" spans="1:18" ht="25.5" x14ac:dyDescent="0.2">
      <c r="A9" s="20" t="s">
        <v>34</v>
      </c>
      <c r="B9" s="21" t="s">
        <v>18</v>
      </c>
      <c r="C9" s="21" t="s">
        <v>35</v>
      </c>
      <c r="D9" s="22" t="s">
        <v>36</v>
      </c>
      <c r="E9" s="23" t="s">
        <v>37</v>
      </c>
      <c r="F9" s="24" t="s">
        <v>38</v>
      </c>
      <c r="G9" s="25">
        <v>500</v>
      </c>
      <c r="H9" s="26"/>
      <c r="I9" s="27">
        <f>ROUND(ROUND(H9,2)*ROUND(G9,3),2)</f>
        <v>0</v>
      </c>
      <c r="J9" s="24" t="s">
        <v>553</v>
      </c>
      <c r="O9">
        <f>(I9*21)/100</f>
        <v>0</v>
      </c>
      <c r="P9" t="s">
        <v>12</v>
      </c>
    </row>
    <row r="10" spans="1:18" x14ac:dyDescent="0.2">
      <c r="A10" s="28" t="s">
        <v>39</v>
      </c>
      <c r="E10" s="29" t="s">
        <v>36</v>
      </c>
    </row>
    <row r="11" spans="1:18" x14ac:dyDescent="0.2">
      <c r="A11" s="30" t="s">
        <v>40</v>
      </c>
      <c r="E11" s="31" t="s">
        <v>36</v>
      </c>
    </row>
    <row r="12" spans="1:18" ht="140.25" x14ac:dyDescent="0.2">
      <c r="A12" t="s">
        <v>41</v>
      </c>
      <c r="E12" s="29" t="s">
        <v>42</v>
      </c>
    </row>
    <row r="13" spans="1:18" ht="25.5" x14ac:dyDescent="0.2">
      <c r="A13" s="20" t="s">
        <v>34</v>
      </c>
      <c r="B13" s="32" t="s">
        <v>12</v>
      </c>
      <c r="C13" s="32" t="s">
        <v>43</v>
      </c>
      <c r="D13" s="20" t="s">
        <v>36</v>
      </c>
      <c r="E13" s="33" t="s">
        <v>44</v>
      </c>
      <c r="F13" s="34" t="s">
        <v>38</v>
      </c>
      <c r="G13" s="35">
        <v>500</v>
      </c>
      <c r="H13" s="36"/>
      <c r="I13" s="37">
        <f>ROUND(ROUND(H13,2)*ROUND(G13,3),2)</f>
        <v>0</v>
      </c>
      <c r="J13" s="34" t="s">
        <v>553</v>
      </c>
      <c r="O13">
        <f>(I13*21)/100</f>
        <v>0</v>
      </c>
      <c r="P13" t="s">
        <v>12</v>
      </c>
    </row>
    <row r="14" spans="1:18" x14ac:dyDescent="0.2">
      <c r="A14" s="28" t="s">
        <v>39</v>
      </c>
      <c r="E14" s="29" t="s">
        <v>36</v>
      </c>
    </row>
    <row r="15" spans="1:18" x14ac:dyDescent="0.2">
      <c r="A15" s="30" t="s">
        <v>40</v>
      </c>
      <c r="E15" s="31" t="s">
        <v>36</v>
      </c>
    </row>
    <row r="16" spans="1:18" ht="140.25" x14ac:dyDescent="0.2">
      <c r="A16" t="s">
        <v>41</v>
      </c>
      <c r="E16" s="29" t="s">
        <v>42</v>
      </c>
    </row>
    <row r="17" spans="1:984" ht="25.5" x14ac:dyDescent="0.2">
      <c r="A17" s="20" t="s">
        <v>34</v>
      </c>
      <c r="B17" s="32" t="s">
        <v>11</v>
      </c>
      <c r="C17" s="32" t="s">
        <v>45</v>
      </c>
      <c r="D17" s="20" t="s">
        <v>36</v>
      </c>
      <c r="E17" s="33" t="s">
        <v>46</v>
      </c>
      <c r="F17" s="34" t="s">
        <v>38</v>
      </c>
      <c r="G17" s="35">
        <v>100</v>
      </c>
      <c r="H17" s="36"/>
      <c r="I17" s="37">
        <f>ROUND(ROUND(H17,2)*ROUND(G17,3),2)</f>
        <v>0</v>
      </c>
      <c r="J17" s="34" t="s">
        <v>553</v>
      </c>
      <c r="O17">
        <f>(I17*21)/100</f>
        <v>0</v>
      </c>
      <c r="P17" t="s">
        <v>12</v>
      </c>
    </row>
    <row r="18" spans="1:984" x14ac:dyDescent="0.2">
      <c r="A18" s="28" t="s">
        <v>39</v>
      </c>
      <c r="E18" s="29" t="s">
        <v>36</v>
      </c>
    </row>
    <row r="19" spans="1:984" x14ac:dyDescent="0.2">
      <c r="A19" s="30" t="s">
        <v>40</v>
      </c>
      <c r="E19" s="31" t="s">
        <v>36</v>
      </c>
    </row>
    <row r="20" spans="1:984" ht="140.25" x14ac:dyDescent="0.2">
      <c r="A20" t="s">
        <v>41</v>
      </c>
      <c r="E20" s="29" t="s">
        <v>42</v>
      </c>
    </row>
    <row r="21" spans="1:984" ht="25.5" x14ac:dyDescent="0.2">
      <c r="A21" s="20" t="s">
        <v>34</v>
      </c>
      <c r="B21" s="32" t="s">
        <v>22</v>
      </c>
      <c r="C21" s="32" t="s">
        <v>47</v>
      </c>
      <c r="D21" s="20" t="s">
        <v>36</v>
      </c>
      <c r="E21" s="33" t="s">
        <v>48</v>
      </c>
      <c r="F21" s="34" t="s">
        <v>38</v>
      </c>
      <c r="G21" s="35">
        <v>250</v>
      </c>
      <c r="H21" s="36"/>
      <c r="I21" s="37">
        <f>ROUND(ROUND(H21,2)*ROUND(G21,3),2)</f>
        <v>0</v>
      </c>
      <c r="J21" s="34" t="s">
        <v>553</v>
      </c>
      <c r="O21">
        <f>(I21*21)/100</f>
        <v>0</v>
      </c>
      <c r="P21" t="s">
        <v>12</v>
      </c>
    </row>
    <row r="22" spans="1:984" x14ac:dyDescent="0.2">
      <c r="A22" s="28" t="s">
        <v>39</v>
      </c>
      <c r="E22" s="29" t="s">
        <v>49</v>
      </c>
    </row>
    <row r="23" spans="1:984" x14ac:dyDescent="0.2">
      <c r="A23" s="30" t="s">
        <v>40</v>
      </c>
      <c r="E23" s="31" t="s">
        <v>36</v>
      </c>
    </row>
    <row r="24" spans="1:984" ht="140.25" x14ac:dyDescent="0.2">
      <c r="A24" t="s">
        <v>41</v>
      </c>
      <c r="E24" s="29" t="s">
        <v>42</v>
      </c>
    </row>
    <row r="25" spans="1:984" s="39" customFormat="1" x14ac:dyDescent="0.2">
      <c r="A25" s="38" t="s">
        <v>34</v>
      </c>
      <c r="B25" s="32" t="s">
        <v>24</v>
      </c>
      <c r="C25" s="32" t="s">
        <v>50</v>
      </c>
      <c r="D25" s="20" t="s">
        <v>36</v>
      </c>
      <c r="E25" s="33" t="s">
        <v>51</v>
      </c>
      <c r="F25" s="34" t="s">
        <v>551</v>
      </c>
      <c r="G25" s="35">
        <v>40</v>
      </c>
      <c r="H25" s="36"/>
      <c r="I25" s="37">
        <f>ROUND(ROUND(H25,2)*ROUND(G25,3),2)</f>
        <v>0</v>
      </c>
      <c r="J25" s="34" t="s">
        <v>553</v>
      </c>
      <c r="K25"/>
      <c r="L25"/>
      <c r="M25"/>
      <c r="N25"/>
      <c r="O25">
        <f>(I25*21)/100</f>
        <v>0</v>
      </c>
      <c r="P25" t="s">
        <v>12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</row>
    <row r="26" spans="1:984" s="39" customFormat="1" x14ac:dyDescent="0.2">
      <c r="A26" s="40" t="s">
        <v>39</v>
      </c>
      <c r="B26"/>
      <c r="C26"/>
      <c r="D26"/>
      <c r="E26" s="29" t="s">
        <v>52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</row>
    <row r="27" spans="1:984" s="39" customFormat="1" x14ac:dyDescent="0.2">
      <c r="A27" s="41" t="s">
        <v>40</v>
      </c>
      <c r="B27"/>
      <c r="C27"/>
      <c r="D27"/>
      <c r="E27" s="31" t="s">
        <v>36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</row>
    <row r="28" spans="1:984" s="39" customFormat="1" ht="51" x14ac:dyDescent="0.2">
      <c r="A28" s="39" t="s">
        <v>41</v>
      </c>
      <c r="B28"/>
      <c r="C28"/>
      <c r="D28"/>
      <c r="E28" s="29" t="s">
        <v>53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</row>
    <row r="29" spans="1:984" x14ac:dyDescent="0.2">
      <c r="A29" s="20" t="s">
        <v>34</v>
      </c>
      <c r="B29" s="32" t="s">
        <v>26</v>
      </c>
      <c r="C29" s="32" t="s">
        <v>54</v>
      </c>
      <c r="D29" s="20" t="s">
        <v>36</v>
      </c>
      <c r="E29" s="33" t="s">
        <v>55</v>
      </c>
      <c r="F29" s="34" t="s">
        <v>551</v>
      </c>
      <c r="G29" s="35">
        <v>40</v>
      </c>
      <c r="H29" s="36"/>
      <c r="I29" s="37">
        <f>ROUND(ROUND(H29,2)*ROUND(G29,3),2)</f>
        <v>0</v>
      </c>
      <c r="J29" s="34" t="s">
        <v>553</v>
      </c>
      <c r="O29">
        <f>(I29*21)/100</f>
        <v>0</v>
      </c>
      <c r="P29" t="s">
        <v>12</v>
      </c>
    </row>
    <row r="30" spans="1:984" x14ac:dyDescent="0.2">
      <c r="A30" s="28" t="s">
        <v>39</v>
      </c>
      <c r="E30" s="29" t="s">
        <v>36</v>
      </c>
    </row>
    <row r="31" spans="1:984" x14ac:dyDescent="0.2">
      <c r="A31" s="30" t="s">
        <v>40</v>
      </c>
      <c r="E31" s="31" t="s">
        <v>36</v>
      </c>
    </row>
    <row r="32" spans="1:984" ht="51" x14ac:dyDescent="0.2">
      <c r="A32" t="s">
        <v>41</v>
      </c>
      <c r="E32" s="29" t="s">
        <v>56</v>
      </c>
    </row>
    <row r="33" spans="1:18" x14ac:dyDescent="0.2">
      <c r="A33" s="20" t="s">
        <v>34</v>
      </c>
      <c r="B33" s="32" t="s">
        <v>57</v>
      </c>
      <c r="C33" s="32" t="s">
        <v>58</v>
      </c>
      <c r="D33" s="20" t="s">
        <v>36</v>
      </c>
      <c r="E33" s="33" t="s">
        <v>59</v>
      </c>
      <c r="F33" s="34" t="s">
        <v>551</v>
      </c>
      <c r="G33" s="35">
        <v>40</v>
      </c>
      <c r="H33" s="36"/>
      <c r="I33" s="37">
        <f>ROUND(ROUND(H33,2)*ROUND(G33,3),2)</f>
        <v>0</v>
      </c>
      <c r="J33" s="34" t="s">
        <v>553</v>
      </c>
      <c r="O33">
        <f>(I33*21)/100</f>
        <v>0</v>
      </c>
      <c r="P33" t="s">
        <v>12</v>
      </c>
    </row>
    <row r="34" spans="1:18" x14ac:dyDescent="0.2">
      <c r="A34" s="28" t="s">
        <v>39</v>
      </c>
      <c r="E34" s="29" t="s">
        <v>36</v>
      </c>
    </row>
    <row r="35" spans="1:18" x14ac:dyDescent="0.2">
      <c r="A35" s="30" t="s">
        <v>40</v>
      </c>
      <c r="E35" s="31" t="s">
        <v>36</v>
      </c>
    </row>
    <row r="36" spans="1:18" ht="51" x14ac:dyDescent="0.2">
      <c r="A36" t="s">
        <v>41</v>
      </c>
      <c r="E36" s="29" t="s">
        <v>56</v>
      </c>
    </row>
    <row r="37" spans="1:18" x14ac:dyDescent="0.2">
      <c r="A37" s="20" t="s">
        <v>34</v>
      </c>
      <c r="B37" s="32" t="s">
        <v>60</v>
      </c>
      <c r="C37" s="32" t="s">
        <v>61</v>
      </c>
      <c r="D37" s="20" t="s">
        <v>36</v>
      </c>
      <c r="E37" s="33" t="s">
        <v>62</v>
      </c>
      <c r="F37" s="34" t="s">
        <v>63</v>
      </c>
      <c r="G37" s="35">
        <v>200</v>
      </c>
      <c r="H37" s="36"/>
      <c r="I37" s="37">
        <f>ROUND(ROUND(H37,2)*ROUND(G37,3),2)</f>
        <v>0</v>
      </c>
      <c r="J37" s="34" t="s">
        <v>553</v>
      </c>
      <c r="O37">
        <f>(I37*21)/100</f>
        <v>0</v>
      </c>
      <c r="P37" t="s">
        <v>12</v>
      </c>
    </row>
    <row r="38" spans="1:18" x14ac:dyDescent="0.2">
      <c r="A38" s="28" t="s">
        <v>39</v>
      </c>
      <c r="E38" s="29" t="s">
        <v>36</v>
      </c>
    </row>
    <row r="39" spans="1:18" x14ac:dyDescent="0.2">
      <c r="A39" s="30" t="s">
        <v>40</v>
      </c>
      <c r="E39" s="31" t="s">
        <v>36</v>
      </c>
    </row>
    <row r="40" spans="1:18" ht="51" x14ac:dyDescent="0.2">
      <c r="A40" t="s">
        <v>41</v>
      </c>
      <c r="E40" s="29" t="s">
        <v>56</v>
      </c>
    </row>
    <row r="41" spans="1:18" x14ac:dyDescent="0.2">
      <c r="A41" s="20" t="s">
        <v>34</v>
      </c>
      <c r="B41" s="32" t="s">
        <v>29</v>
      </c>
      <c r="C41" s="32" t="s">
        <v>64</v>
      </c>
      <c r="D41" s="20" t="s">
        <v>36</v>
      </c>
      <c r="E41" s="33" t="s">
        <v>65</v>
      </c>
      <c r="F41" s="34" t="s">
        <v>551</v>
      </c>
      <c r="G41" s="35">
        <v>40</v>
      </c>
      <c r="H41" s="36"/>
      <c r="I41" s="37">
        <f>ROUND(ROUND(H41,2)*ROUND(G41,3),2)</f>
        <v>0</v>
      </c>
      <c r="J41" s="34" t="s">
        <v>553</v>
      </c>
      <c r="O41">
        <f>(I41*21)/100</f>
        <v>0</v>
      </c>
      <c r="P41" t="s">
        <v>12</v>
      </c>
    </row>
    <row r="42" spans="1:18" x14ac:dyDescent="0.2">
      <c r="A42" s="28" t="s">
        <v>39</v>
      </c>
      <c r="E42" s="29" t="s">
        <v>36</v>
      </c>
    </row>
    <row r="43" spans="1:18" x14ac:dyDescent="0.2">
      <c r="A43" s="30" t="s">
        <v>40</v>
      </c>
      <c r="E43" s="31" t="s">
        <v>36</v>
      </c>
    </row>
    <row r="44" spans="1:18" ht="64.5" thickBot="1" x14ac:dyDescent="0.25">
      <c r="A44" t="s">
        <v>41</v>
      </c>
      <c r="E44" s="29" t="s">
        <v>66</v>
      </c>
    </row>
    <row r="45" spans="1:18" ht="16.5" thickBot="1" x14ac:dyDescent="0.3">
      <c r="A45" s="42" t="s">
        <v>32</v>
      </c>
      <c r="B45" s="13"/>
      <c r="C45" s="14" t="s">
        <v>18</v>
      </c>
      <c r="D45" s="15"/>
      <c r="E45" s="43" t="s">
        <v>67</v>
      </c>
      <c r="F45" s="15"/>
      <c r="G45" s="15"/>
      <c r="H45" s="15"/>
      <c r="I45" s="17">
        <f>0+Q45</f>
        <v>0</v>
      </c>
      <c r="J45" s="18"/>
      <c r="O45">
        <f>0+R45</f>
        <v>0</v>
      </c>
      <c r="Q45">
        <f>0+I46+I50+I54+I58+I62+I66+I70+I74+I78+I82+I86+I90+I94+I98+I102+I106+I110+I114+I118+I122+I126+I130+I134+I138+I142+I146</f>
        <v>0</v>
      </c>
      <c r="R45">
        <f>0+O46+O50+O54+O58+O62+O66+O70+O74+O78+O82+O86+O90+O94+O98+O102+O106+O110+O114+O118+O122+O126+O130+O134+O138+O142+O146</f>
        <v>0</v>
      </c>
    </row>
    <row r="46" spans="1:18" x14ac:dyDescent="0.2">
      <c r="A46" s="20" t="s">
        <v>34</v>
      </c>
      <c r="B46" s="32" t="s">
        <v>31</v>
      </c>
      <c r="C46" s="32" t="s">
        <v>68</v>
      </c>
      <c r="D46" s="20" t="s">
        <v>36</v>
      </c>
      <c r="E46" s="33" t="s">
        <v>69</v>
      </c>
      <c r="F46" s="34" t="s">
        <v>70</v>
      </c>
      <c r="G46" s="35">
        <v>200</v>
      </c>
      <c r="H46" s="36"/>
      <c r="I46" s="37">
        <f>ROUND(ROUND(H46,2)*ROUND(G46,3),2)</f>
        <v>0</v>
      </c>
      <c r="J46" s="34" t="s">
        <v>553</v>
      </c>
      <c r="O46">
        <f>(I46*21)/100</f>
        <v>0</v>
      </c>
      <c r="P46" t="s">
        <v>12</v>
      </c>
    </row>
    <row r="47" spans="1:18" x14ac:dyDescent="0.2">
      <c r="A47" s="28" t="s">
        <v>39</v>
      </c>
      <c r="E47" s="29" t="s">
        <v>71</v>
      </c>
    </row>
    <row r="48" spans="1:18" x14ac:dyDescent="0.2">
      <c r="A48" s="30" t="s">
        <v>40</v>
      </c>
      <c r="E48" s="31" t="s">
        <v>36</v>
      </c>
    </row>
    <row r="49" spans="1:16" ht="76.5" x14ac:dyDescent="0.2">
      <c r="A49" t="s">
        <v>41</v>
      </c>
      <c r="E49" s="29" t="s">
        <v>72</v>
      </c>
    </row>
    <row r="50" spans="1:16" x14ac:dyDescent="0.2">
      <c r="A50" s="20" t="s">
        <v>34</v>
      </c>
      <c r="B50" s="32" t="s">
        <v>73</v>
      </c>
      <c r="C50" s="32" t="s">
        <v>74</v>
      </c>
      <c r="D50" s="20" t="s">
        <v>36</v>
      </c>
      <c r="E50" s="33" t="s">
        <v>75</v>
      </c>
      <c r="F50" s="34" t="s">
        <v>76</v>
      </c>
      <c r="G50" s="35">
        <v>900</v>
      </c>
      <c r="H50" s="36"/>
      <c r="I50" s="37">
        <f>ROUND(ROUND(H50,2)*ROUND(G50,3),2)</f>
        <v>0</v>
      </c>
      <c r="J50" s="34" t="s">
        <v>553</v>
      </c>
      <c r="O50">
        <f>(I50*21)/100</f>
        <v>0</v>
      </c>
      <c r="P50" t="s">
        <v>12</v>
      </c>
    </row>
    <row r="51" spans="1:16" x14ac:dyDescent="0.2">
      <c r="A51" s="28" t="s">
        <v>39</v>
      </c>
      <c r="E51" s="29" t="s">
        <v>71</v>
      </c>
    </row>
    <row r="52" spans="1:16" x14ac:dyDescent="0.2">
      <c r="A52" s="30" t="s">
        <v>40</v>
      </c>
      <c r="E52" s="31" t="s">
        <v>36</v>
      </c>
    </row>
    <row r="53" spans="1:16" ht="89.25" x14ac:dyDescent="0.2">
      <c r="A53" t="s">
        <v>41</v>
      </c>
      <c r="E53" s="58" t="s">
        <v>554</v>
      </c>
    </row>
    <row r="54" spans="1:16" x14ac:dyDescent="0.2">
      <c r="A54" s="20" t="s">
        <v>34</v>
      </c>
      <c r="B54" s="32" t="s">
        <v>77</v>
      </c>
      <c r="C54" s="32" t="s">
        <v>78</v>
      </c>
      <c r="D54" s="20" t="s">
        <v>36</v>
      </c>
      <c r="E54" s="33" t="s">
        <v>79</v>
      </c>
      <c r="F54" s="34" t="s">
        <v>76</v>
      </c>
      <c r="G54" s="35">
        <v>600</v>
      </c>
      <c r="H54" s="36"/>
      <c r="I54" s="37">
        <f>ROUND(ROUND(H54,2)*ROUND(G54,3),2)</f>
        <v>0</v>
      </c>
      <c r="J54" s="34" t="s">
        <v>553</v>
      </c>
      <c r="O54">
        <f>(I54*21)/100</f>
        <v>0</v>
      </c>
      <c r="P54" t="s">
        <v>12</v>
      </c>
    </row>
    <row r="55" spans="1:16" x14ac:dyDescent="0.2">
      <c r="A55" s="28" t="s">
        <v>39</v>
      </c>
      <c r="E55" s="29" t="s">
        <v>71</v>
      </c>
    </row>
    <row r="56" spans="1:16" x14ac:dyDescent="0.2">
      <c r="A56" s="30" t="s">
        <v>40</v>
      </c>
      <c r="E56" s="31" t="s">
        <v>36</v>
      </c>
    </row>
    <row r="57" spans="1:16" ht="114.75" x14ac:dyDescent="0.2">
      <c r="A57" t="s">
        <v>41</v>
      </c>
      <c r="E57" s="58" t="s">
        <v>555</v>
      </c>
    </row>
    <row r="58" spans="1:16" x14ac:dyDescent="0.2">
      <c r="A58" s="20" t="s">
        <v>34</v>
      </c>
      <c r="B58" s="32" t="s">
        <v>80</v>
      </c>
      <c r="C58" s="32" t="s">
        <v>81</v>
      </c>
      <c r="D58" s="20" t="s">
        <v>36</v>
      </c>
      <c r="E58" s="33" t="s">
        <v>82</v>
      </c>
      <c r="F58" s="34" t="s">
        <v>76</v>
      </c>
      <c r="G58" s="35">
        <v>200</v>
      </c>
      <c r="H58" s="36"/>
      <c r="I58" s="37">
        <f>ROUND(ROUND(H58,2)*ROUND(G58,3),2)</f>
        <v>0</v>
      </c>
      <c r="J58" s="34" t="s">
        <v>553</v>
      </c>
      <c r="O58">
        <f>(I58*21)/100</f>
        <v>0</v>
      </c>
      <c r="P58" t="s">
        <v>12</v>
      </c>
    </row>
    <row r="59" spans="1:16" x14ac:dyDescent="0.2">
      <c r="A59" s="28" t="s">
        <v>39</v>
      </c>
      <c r="E59" s="29" t="s">
        <v>71</v>
      </c>
    </row>
    <row r="60" spans="1:16" x14ac:dyDescent="0.2">
      <c r="A60" s="30" t="s">
        <v>40</v>
      </c>
      <c r="E60" s="31" t="s">
        <v>36</v>
      </c>
    </row>
    <row r="61" spans="1:16" ht="114.75" x14ac:dyDescent="0.2">
      <c r="A61" t="s">
        <v>41</v>
      </c>
      <c r="E61" s="58" t="s">
        <v>555</v>
      </c>
    </row>
    <row r="62" spans="1:16" x14ac:dyDescent="0.2">
      <c r="A62" s="20" t="s">
        <v>34</v>
      </c>
      <c r="B62" s="32" t="s">
        <v>83</v>
      </c>
      <c r="C62" s="32" t="s">
        <v>84</v>
      </c>
      <c r="D62" s="20" t="s">
        <v>36</v>
      </c>
      <c r="E62" s="33" t="s">
        <v>85</v>
      </c>
      <c r="F62" s="34" t="s">
        <v>76</v>
      </c>
      <c r="G62" s="35">
        <v>300</v>
      </c>
      <c r="H62" s="36"/>
      <c r="I62" s="37">
        <f>ROUND(ROUND(H62,2)*ROUND(G62,3),2)</f>
        <v>0</v>
      </c>
      <c r="J62" s="34" t="s">
        <v>553</v>
      </c>
      <c r="O62">
        <f>(I62*21)/100</f>
        <v>0</v>
      </c>
      <c r="P62" t="s">
        <v>12</v>
      </c>
    </row>
    <row r="63" spans="1:16" ht="25.5" x14ac:dyDescent="0.2">
      <c r="A63" s="28" t="s">
        <v>39</v>
      </c>
      <c r="E63" s="29" t="s">
        <v>86</v>
      </c>
    </row>
    <row r="64" spans="1:16" x14ac:dyDescent="0.2">
      <c r="A64" s="30" t="s">
        <v>40</v>
      </c>
      <c r="E64" s="31" t="s">
        <v>36</v>
      </c>
    </row>
    <row r="65" spans="1:16" ht="114.75" x14ac:dyDescent="0.2">
      <c r="A65" t="s">
        <v>41</v>
      </c>
      <c r="E65" s="58" t="s">
        <v>555</v>
      </c>
    </row>
    <row r="66" spans="1:16" x14ac:dyDescent="0.2">
      <c r="A66" s="20" t="s">
        <v>34</v>
      </c>
      <c r="B66" s="32" t="s">
        <v>87</v>
      </c>
      <c r="C66" s="32" t="s">
        <v>88</v>
      </c>
      <c r="D66" s="20" t="s">
        <v>36</v>
      </c>
      <c r="E66" s="33" t="s">
        <v>89</v>
      </c>
      <c r="F66" s="34" t="s">
        <v>76</v>
      </c>
      <c r="G66" s="35">
        <v>200</v>
      </c>
      <c r="H66" s="36"/>
      <c r="I66" s="37">
        <f>ROUND(ROUND(H66,2)*ROUND(G66,3),2)</f>
        <v>0</v>
      </c>
      <c r="J66" s="34" t="s">
        <v>553</v>
      </c>
      <c r="O66">
        <f>(I66*21)/100</f>
        <v>0</v>
      </c>
      <c r="P66" t="s">
        <v>12</v>
      </c>
    </row>
    <row r="67" spans="1:16" ht="25.5" x14ac:dyDescent="0.2">
      <c r="A67" s="28" t="s">
        <v>39</v>
      </c>
      <c r="E67" s="29" t="s">
        <v>90</v>
      </c>
    </row>
    <row r="68" spans="1:16" x14ac:dyDescent="0.2">
      <c r="A68" s="30" t="s">
        <v>40</v>
      </c>
      <c r="E68" s="31" t="s">
        <v>36</v>
      </c>
    </row>
    <row r="69" spans="1:16" ht="114.75" x14ac:dyDescent="0.2">
      <c r="A69" t="s">
        <v>41</v>
      </c>
      <c r="E69" s="58" t="s">
        <v>555</v>
      </c>
    </row>
    <row r="70" spans="1:16" ht="25.5" x14ac:dyDescent="0.2">
      <c r="A70" s="20" t="s">
        <v>34</v>
      </c>
      <c r="B70" s="32" t="s">
        <v>91</v>
      </c>
      <c r="C70" s="32" t="s">
        <v>92</v>
      </c>
      <c r="D70" s="20" t="s">
        <v>36</v>
      </c>
      <c r="E70" s="33" t="s">
        <v>93</v>
      </c>
      <c r="F70" s="34" t="s">
        <v>76</v>
      </c>
      <c r="G70" s="35">
        <v>200</v>
      </c>
      <c r="H70" s="36"/>
      <c r="I70" s="37">
        <f>ROUND(ROUND(H70,2)*ROUND(G70,3),2)</f>
        <v>0</v>
      </c>
      <c r="J70" s="34" t="s">
        <v>553</v>
      </c>
      <c r="O70">
        <f>(I70*21)/100</f>
        <v>0</v>
      </c>
      <c r="P70" t="s">
        <v>12</v>
      </c>
    </row>
    <row r="71" spans="1:16" x14ac:dyDescent="0.2">
      <c r="A71" s="28" t="s">
        <v>39</v>
      </c>
      <c r="E71" s="29" t="s">
        <v>71</v>
      </c>
    </row>
    <row r="72" spans="1:16" x14ac:dyDescent="0.2">
      <c r="A72" s="30" t="s">
        <v>40</v>
      </c>
      <c r="E72" s="31" t="s">
        <v>36</v>
      </c>
    </row>
    <row r="73" spans="1:16" ht="89.25" x14ac:dyDescent="0.2">
      <c r="A73" t="s">
        <v>41</v>
      </c>
      <c r="E73" s="58" t="s">
        <v>554</v>
      </c>
    </row>
    <row r="74" spans="1:16" x14ac:dyDescent="0.2">
      <c r="A74" s="20" t="s">
        <v>34</v>
      </c>
      <c r="B74" s="32" t="s">
        <v>94</v>
      </c>
      <c r="C74" s="32" t="s">
        <v>95</v>
      </c>
      <c r="D74" s="20" t="s">
        <v>36</v>
      </c>
      <c r="E74" s="33" t="s">
        <v>96</v>
      </c>
      <c r="F74" s="34" t="s">
        <v>97</v>
      </c>
      <c r="G74" s="35">
        <v>2000</v>
      </c>
      <c r="H74" s="36"/>
      <c r="I74" s="37">
        <f>ROUND(ROUND(H74,2)*ROUND(G74,3),2)</f>
        <v>0</v>
      </c>
      <c r="J74" s="34" t="s">
        <v>553</v>
      </c>
      <c r="O74">
        <f>(I74*21)/100</f>
        <v>0</v>
      </c>
      <c r="P74" t="s">
        <v>12</v>
      </c>
    </row>
    <row r="75" spans="1:16" x14ac:dyDescent="0.2">
      <c r="A75" s="28" t="s">
        <v>39</v>
      </c>
      <c r="E75" s="29" t="s">
        <v>71</v>
      </c>
    </row>
    <row r="76" spans="1:16" x14ac:dyDescent="0.2">
      <c r="A76" s="30" t="s">
        <v>40</v>
      </c>
      <c r="E76" s="31" t="s">
        <v>36</v>
      </c>
    </row>
    <row r="77" spans="1:16" ht="89.25" x14ac:dyDescent="0.2">
      <c r="A77" t="s">
        <v>41</v>
      </c>
      <c r="E77" s="58" t="s">
        <v>554</v>
      </c>
    </row>
    <row r="78" spans="1:16" x14ac:dyDescent="0.2">
      <c r="A78" s="20" t="s">
        <v>34</v>
      </c>
      <c r="B78" s="32" t="s">
        <v>98</v>
      </c>
      <c r="C78" s="32" t="s">
        <v>99</v>
      </c>
      <c r="D78" s="20" t="s">
        <v>36</v>
      </c>
      <c r="E78" s="33" t="s">
        <v>100</v>
      </c>
      <c r="F78" s="34" t="s">
        <v>97</v>
      </c>
      <c r="G78" s="35">
        <v>3000</v>
      </c>
      <c r="H78" s="36"/>
      <c r="I78" s="37">
        <f>ROUND(ROUND(H78,2)*ROUND(G78,3),2)</f>
        <v>0</v>
      </c>
      <c r="J78" s="34" t="s">
        <v>553</v>
      </c>
      <c r="O78">
        <f>(I78*21)/100</f>
        <v>0</v>
      </c>
      <c r="P78" t="s">
        <v>12</v>
      </c>
    </row>
    <row r="79" spans="1:16" x14ac:dyDescent="0.2">
      <c r="A79" s="28" t="s">
        <v>39</v>
      </c>
      <c r="E79" s="29" t="s">
        <v>71</v>
      </c>
    </row>
    <row r="80" spans="1:16" x14ac:dyDescent="0.2">
      <c r="A80" s="30" t="s">
        <v>40</v>
      </c>
      <c r="E80" s="31" t="s">
        <v>36</v>
      </c>
    </row>
    <row r="81" spans="1:16" ht="89.25" x14ac:dyDescent="0.2">
      <c r="A81" t="s">
        <v>41</v>
      </c>
      <c r="E81" s="58" t="s">
        <v>554</v>
      </c>
    </row>
    <row r="82" spans="1:16" x14ac:dyDescent="0.2">
      <c r="A82" s="20" t="s">
        <v>34</v>
      </c>
      <c r="B82" s="32" t="s">
        <v>101</v>
      </c>
      <c r="C82" s="32" t="s">
        <v>102</v>
      </c>
      <c r="D82" s="20" t="s">
        <v>36</v>
      </c>
      <c r="E82" s="33" t="s">
        <v>103</v>
      </c>
      <c r="F82" s="34" t="s">
        <v>97</v>
      </c>
      <c r="G82" s="35">
        <v>1000</v>
      </c>
      <c r="H82" s="36"/>
      <c r="I82" s="37">
        <f>ROUND(ROUND(H82,2)*ROUND(G82,3),2)</f>
        <v>0</v>
      </c>
      <c r="J82" s="34" t="s">
        <v>553</v>
      </c>
      <c r="O82">
        <f>(I82*21)/100</f>
        <v>0</v>
      </c>
      <c r="P82" t="s">
        <v>12</v>
      </c>
    </row>
    <row r="83" spans="1:16" x14ac:dyDescent="0.2">
      <c r="A83" s="28" t="s">
        <v>39</v>
      </c>
      <c r="E83" s="29" t="s">
        <v>104</v>
      </c>
    </row>
    <row r="84" spans="1:16" x14ac:dyDescent="0.2">
      <c r="A84" s="30" t="s">
        <v>40</v>
      </c>
      <c r="E84" s="31" t="s">
        <v>36</v>
      </c>
    </row>
    <row r="85" spans="1:16" ht="89.25" x14ac:dyDescent="0.2">
      <c r="A85" t="s">
        <v>41</v>
      </c>
      <c r="E85" s="58" t="s">
        <v>554</v>
      </c>
    </row>
    <row r="86" spans="1:16" x14ac:dyDescent="0.2">
      <c r="A86" s="20" t="s">
        <v>34</v>
      </c>
      <c r="B86" s="32" t="s">
        <v>105</v>
      </c>
      <c r="C86" s="32" t="s">
        <v>106</v>
      </c>
      <c r="D86" s="20" t="s">
        <v>36</v>
      </c>
      <c r="E86" s="33" t="s">
        <v>107</v>
      </c>
      <c r="F86" s="34" t="s">
        <v>76</v>
      </c>
      <c r="G86" s="35">
        <v>1000</v>
      </c>
      <c r="H86" s="36"/>
      <c r="I86" s="37">
        <f>ROUND(ROUND(H86,2)*ROUND(G86,3),2)</f>
        <v>0</v>
      </c>
      <c r="J86" s="34" t="s">
        <v>553</v>
      </c>
      <c r="O86">
        <f>(I86*21)/100</f>
        <v>0</v>
      </c>
      <c r="P86" t="s">
        <v>12</v>
      </c>
    </row>
    <row r="87" spans="1:16" x14ac:dyDescent="0.2">
      <c r="A87" s="28" t="s">
        <v>39</v>
      </c>
      <c r="E87" s="29"/>
    </row>
    <row r="88" spans="1:16" x14ac:dyDescent="0.2">
      <c r="A88" s="30" t="s">
        <v>40</v>
      </c>
      <c r="E88" s="31" t="s">
        <v>36</v>
      </c>
    </row>
    <row r="89" spans="1:16" ht="89.25" x14ac:dyDescent="0.2">
      <c r="A89" t="s">
        <v>41</v>
      </c>
      <c r="E89" s="58" t="s">
        <v>554</v>
      </c>
    </row>
    <row r="90" spans="1:16" x14ac:dyDescent="0.2">
      <c r="A90" s="20" t="s">
        <v>34</v>
      </c>
      <c r="B90" s="32" t="s">
        <v>108</v>
      </c>
      <c r="C90" s="32" t="s">
        <v>109</v>
      </c>
      <c r="D90" s="20" t="s">
        <v>36</v>
      </c>
      <c r="E90" s="33" t="s">
        <v>110</v>
      </c>
      <c r="F90" s="34" t="s">
        <v>76</v>
      </c>
      <c r="G90" s="35">
        <v>500</v>
      </c>
      <c r="H90" s="36"/>
      <c r="I90" s="37">
        <f>ROUND(ROUND(H90,2)*ROUND(G90,3),2)</f>
        <v>0</v>
      </c>
      <c r="J90" s="34" t="s">
        <v>553</v>
      </c>
      <c r="O90">
        <f>(I90*21)/100</f>
        <v>0</v>
      </c>
      <c r="P90" t="s">
        <v>12</v>
      </c>
    </row>
    <row r="91" spans="1:16" x14ac:dyDescent="0.2">
      <c r="A91" s="28" t="s">
        <v>39</v>
      </c>
      <c r="E91" s="29" t="s">
        <v>104</v>
      </c>
    </row>
    <row r="92" spans="1:16" x14ac:dyDescent="0.2">
      <c r="A92" s="30" t="s">
        <v>40</v>
      </c>
      <c r="E92" s="31" t="s">
        <v>36</v>
      </c>
    </row>
    <row r="93" spans="1:16" ht="63.75" x14ac:dyDescent="0.2">
      <c r="A93" t="s">
        <v>41</v>
      </c>
      <c r="E93" s="29" t="s">
        <v>111</v>
      </c>
    </row>
    <row r="94" spans="1:16" x14ac:dyDescent="0.2">
      <c r="A94" s="20" t="s">
        <v>34</v>
      </c>
      <c r="B94" s="32" t="s">
        <v>112</v>
      </c>
      <c r="C94" s="32" t="s">
        <v>113</v>
      </c>
      <c r="D94" s="20" t="s">
        <v>36</v>
      </c>
      <c r="E94" s="33" t="s">
        <v>114</v>
      </c>
      <c r="F94" s="34" t="s">
        <v>76</v>
      </c>
      <c r="G94" s="35">
        <v>3000</v>
      </c>
      <c r="H94" s="36"/>
      <c r="I94" s="37">
        <f>ROUND(ROUND(H94,2)*ROUND(G94,3),2)</f>
        <v>0</v>
      </c>
      <c r="J94" s="34" t="s">
        <v>553</v>
      </c>
      <c r="O94">
        <f>(I94*21)/100</f>
        <v>0</v>
      </c>
      <c r="P94" t="s">
        <v>12</v>
      </c>
    </row>
    <row r="95" spans="1:16" x14ac:dyDescent="0.2">
      <c r="A95" s="28" t="s">
        <v>39</v>
      </c>
      <c r="E95" s="29" t="s">
        <v>71</v>
      </c>
    </row>
    <row r="96" spans="1:16" x14ac:dyDescent="0.2">
      <c r="A96" s="30" t="s">
        <v>40</v>
      </c>
      <c r="E96" s="31" t="s">
        <v>36</v>
      </c>
    </row>
    <row r="97" spans="1:16" ht="395.25" x14ac:dyDescent="0.2">
      <c r="A97" t="s">
        <v>41</v>
      </c>
      <c r="E97" s="58" t="s">
        <v>556</v>
      </c>
    </row>
    <row r="98" spans="1:16" x14ac:dyDescent="0.2">
      <c r="A98" s="20" t="s">
        <v>34</v>
      </c>
      <c r="B98" s="32" t="s">
        <v>115</v>
      </c>
      <c r="C98" s="32" t="s">
        <v>116</v>
      </c>
      <c r="D98" s="20" t="s">
        <v>36</v>
      </c>
      <c r="E98" s="33" t="s">
        <v>117</v>
      </c>
      <c r="F98" s="34" t="s">
        <v>70</v>
      </c>
      <c r="G98" s="35">
        <v>2000</v>
      </c>
      <c r="H98" s="36"/>
      <c r="I98" s="37">
        <f>ROUND(ROUND(H98,2)*ROUND(G98,3),2)</f>
        <v>0</v>
      </c>
      <c r="J98" s="34" t="s">
        <v>553</v>
      </c>
      <c r="O98">
        <f>(I98*21)/100</f>
        <v>0</v>
      </c>
      <c r="P98" t="s">
        <v>12</v>
      </c>
    </row>
    <row r="99" spans="1:16" x14ac:dyDescent="0.2">
      <c r="A99" s="28" t="s">
        <v>39</v>
      </c>
      <c r="E99" s="29" t="s">
        <v>71</v>
      </c>
    </row>
    <row r="100" spans="1:16" x14ac:dyDescent="0.2">
      <c r="A100" s="30" t="s">
        <v>40</v>
      </c>
      <c r="E100" s="31" t="s">
        <v>36</v>
      </c>
    </row>
    <row r="101" spans="1:16" ht="89.25" x14ac:dyDescent="0.2">
      <c r="A101" t="s">
        <v>41</v>
      </c>
      <c r="E101" s="58" t="s">
        <v>557</v>
      </c>
    </row>
    <row r="102" spans="1:16" x14ac:dyDescent="0.2">
      <c r="A102" s="20" t="s">
        <v>34</v>
      </c>
      <c r="B102" s="32" t="s">
        <v>118</v>
      </c>
      <c r="C102" s="32" t="s">
        <v>119</v>
      </c>
      <c r="D102" s="20" t="s">
        <v>36</v>
      </c>
      <c r="E102" s="33" t="s">
        <v>120</v>
      </c>
      <c r="F102" s="34" t="s">
        <v>76</v>
      </c>
      <c r="G102" s="35">
        <v>150</v>
      </c>
      <c r="H102" s="36"/>
      <c r="I102" s="37">
        <f>ROUND(ROUND(H102,2)*ROUND(G102,3),2)</f>
        <v>0</v>
      </c>
      <c r="J102" s="34" t="s">
        <v>553</v>
      </c>
      <c r="O102">
        <f>(I102*21)/100</f>
        <v>0</v>
      </c>
      <c r="P102" t="s">
        <v>12</v>
      </c>
    </row>
    <row r="103" spans="1:16" x14ac:dyDescent="0.2">
      <c r="A103" s="28" t="s">
        <v>39</v>
      </c>
      <c r="E103" s="29" t="s">
        <v>71</v>
      </c>
    </row>
    <row r="104" spans="1:16" x14ac:dyDescent="0.2">
      <c r="A104" s="30" t="s">
        <v>40</v>
      </c>
      <c r="E104" s="31" t="s">
        <v>36</v>
      </c>
    </row>
    <row r="105" spans="1:16" ht="89.25" x14ac:dyDescent="0.2">
      <c r="A105" t="s">
        <v>41</v>
      </c>
      <c r="E105" s="58" t="s">
        <v>557</v>
      </c>
    </row>
    <row r="106" spans="1:16" x14ac:dyDescent="0.2">
      <c r="A106" s="20" t="s">
        <v>34</v>
      </c>
      <c r="B106" s="32" t="s">
        <v>121</v>
      </c>
      <c r="C106" s="32" t="s">
        <v>122</v>
      </c>
      <c r="D106" s="20" t="s">
        <v>36</v>
      </c>
      <c r="E106" s="33" t="s">
        <v>123</v>
      </c>
      <c r="F106" s="34" t="s">
        <v>76</v>
      </c>
      <c r="G106" s="35">
        <v>150</v>
      </c>
      <c r="H106" s="36"/>
      <c r="I106" s="37">
        <f>ROUND(ROUND(H106,2)*ROUND(G106,3),2)</f>
        <v>0</v>
      </c>
      <c r="J106" s="34" t="s">
        <v>553</v>
      </c>
      <c r="O106">
        <f>(I106*21)/100</f>
        <v>0</v>
      </c>
      <c r="P106" t="s">
        <v>12</v>
      </c>
    </row>
    <row r="107" spans="1:16" x14ac:dyDescent="0.2">
      <c r="A107" s="28" t="s">
        <v>39</v>
      </c>
      <c r="E107" s="29" t="s">
        <v>71</v>
      </c>
    </row>
    <row r="108" spans="1:16" x14ac:dyDescent="0.2">
      <c r="A108" s="30" t="s">
        <v>40</v>
      </c>
      <c r="E108" s="31" t="s">
        <v>36</v>
      </c>
    </row>
    <row r="109" spans="1:16" ht="89.25" x14ac:dyDescent="0.2">
      <c r="A109" t="s">
        <v>41</v>
      </c>
      <c r="E109" s="58" t="s">
        <v>557</v>
      </c>
    </row>
    <row r="110" spans="1:16" x14ac:dyDescent="0.2">
      <c r="A110" s="20" t="s">
        <v>34</v>
      </c>
      <c r="B110" s="32" t="s">
        <v>124</v>
      </c>
      <c r="C110" s="32" t="s">
        <v>125</v>
      </c>
      <c r="D110" s="20" t="s">
        <v>36</v>
      </c>
      <c r="E110" s="33" t="s">
        <v>126</v>
      </c>
      <c r="F110" s="34" t="s">
        <v>97</v>
      </c>
      <c r="G110" s="35">
        <v>1000</v>
      </c>
      <c r="H110" s="36"/>
      <c r="I110" s="37">
        <f>ROUND(ROUND(H110,2)*ROUND(G110,3),2)</f>
        <v>0</v>
      </c>
      <c r="J110" s="34" t="s">
        <v>553</v>
      </c>
      <c r="O110">
        <f>(I110*21)/100</f>
        <v>0</v>
      </c>
      <c r="P110" t="s">
        <v>12</v>
      </c>
    </row>
    <row r="111" spans="1:16" x14ac:dyDescent="0.2">
      <c r="A111" s="28" t="s">
        <v>39</v>
      </c>
      <c r="E111" s="29" t="s">
        <v>71</v>
      </c>
    </row>
    <row r="112" spans="1:16" x14ac:dyDescent="0.2">
      <c r="A112" s="30" t="s">
        <v>40</v>
      </c>
      <c r="E112" s="31" t="s">
        <v>36</v>
      </c>
    </row>
    <row r="113" spans="1:16" ht="89.25" x14ac:dyDescent="0.2">
      <c r="A113" t="s">
        <v>41</v>
      </c>
      <c r="E113" s="58" t="s">
        <v>557</v>
      </c>
    </row>
    <row r="114" spans="1:16" x14ac:dyDescent="0.2">
      <c r="A114" s="20" t="s">
        <v>34</v>
      </c>
      <c r="B114" s="32" t="s">
        <v>127</v>
      </c>
      <c r="C114" s="32" t="s">
        <v>128</v>
      </c>
      <c r="D114" s="20" t="s">
        <v>36</v>
      </c>
      <c r="E114" s="33" t="s">
        <v>129</v>
      </c>
      <c r="F114" s="34" t="s">
        <v>76</v>
      </c>
      <c r="G114" s="35">
        <v>1000</v>
      </c>
      <c r="H114" s="36"/>
      <c r="I114" s="37">
        <f>ROUND(ROUND(H114,2)*ROUND(G114,3),2)</f>
        <v>0</v>
      </c>
      <c r="J114" s="34" t="s">
        <v>553</v>
      </c>
      <c r="O114">
        <f>(I114*21)/100</f>
        <v>0</v>
      </c>
      <c r="P114" t="s">
        <v>12</v>
      </c>
    </row>
    <row r="115" spans="1:16" x14ac:dyDescent="0.2">
      <c r="A115" s="28" t="s">
        <v>39</v>
      </c>
      <c r="E115" s="29" t="s">
        <v>71</v>
      </c>
    </row>
    <row r="116" spans="1:16" x14ac:dyDescent="0.2">
      <c r="A116" s="30" t="s">
        <v>40</v>
      </c>
      <c r="E116" s="31" t="s">
        <v>36</v>
      </c>
    </row>
    <row r="117" spans="1:16" ht="344.25" x14ac:dyDescent="0.2">
      <c r="A117" t="s">
        <v>41</v>
      </c>
      <c r="E117" s="58" t="s">
        <v>558</v>
      </c>
    </row>
    <row r="118" spans="1:16" x14ac:dyDescent="0.2">
      <c r="A118" s="20" t="s">
        <v>34</v>
      </c>
      <c r="B118" s="32" t="s">
        <v>130</v>
      </c>
      <c r="C118" s="32" t="s">
        <v>131</v>
      </c>
      <c r="D118" s="20" t="s">
        <v>36</v>
      </c>
      <c r="E118" s="33" t="s">
        <v>132</v>
      </c>
      <c r="F118" s="34" t="s">
        <v>76</v>
      </c>
      <c r="G118" s="35">
        <v>1000</v>
      </c>
      <c r="H118" s="36"/>
      <c r="I118" s="37">
        <f>ROUND(ROUND(H118,2)*ROUND(G118,3),2)</f>
        <v>0</v>
      </c>
      <c r="J118" s="34" t="s">
        <v>553</v>
      </c>
      <c r="O118">
        <f>(I118*21)/100</f>
        <v>0</v>
      </c>
      <c r="P118" t="s">
        <v>12</v>
      </c>
    </row>
    <row r="119" spans="1:16" x14ac:dyDescent="0.2">
      <c r="A119" s="28" t="s">
        <v>39</v>
      </c>
      <c r="E119" s="29" t="s">
        <v>36</v>
      </c>
    </row>
    <row r="120" spans="1:16" x14ac:dyDescent="0.2">
      <c r="A120" s="30" t="s">
        <v>40</v>
      </c>
      <c r="E120" s="31" t="s">
        <v>36</v>
      </c>
    </row>
    <row r="121" spans="1:16" ht="255" x14ac:dyDescent="0.2">
      <c r="A121" t="s">
        <v>41</v>
      </c>
      <c r="E121" s="29" t="s">
        <v>133</v>
      </c>
    </row>
    <row r="122" spans="1:16" x14ac:dyDescent="0.2">
      <c r="A122" s="20" t="s">
        <v>34</v>
      </c>
      <c r="B122" s="32" t="s">
        <v>134</v>
      </c>
      <c r="C122" s="32" t="s">
        <v>135</v>
      </c>
      <c r="D122" s="20" t="s">
        <v>36</v>
      </c>
      <c r="E122" s="33" t="s">
        <v>136</v>
      </c>
      <c r="F122" s="34" t="s">
        <v>76</v>
      </c>
      <c r="G122" s="35">
        <v>1000</v>
      </c>
      <c r="H122" s="36"/>
      <c r="I122" s="37">
        <f>ROUND(ROUND(H122,2)*ROUND(G122,3),2)</f>
        <v>0</v>
      </c>
      <c r="J122" s="34" t="s">
        <v>553</v>
      </c>
      <c r="O122">
        <f>(I122*21)/100</f>
        <v>0</v>
      </c>
      <c r="P122" t="s">
        <v>12</v>
      </c>
    </row>
    <row r="123" spans="1:16" x14ac:dyDescent="0.2">
      <c r="A123" s="28" t="s">
        <v>39</v>
      </c>
      <c r="E123" s="29" t="s">
        <v>36</v>
      </c>
    </row>
    <row r="124" spans="1:16" x14ac:dyDescent="0.2">
      <c r="A124" s="30" t="s">
        <v>40</v>
      </c>
      <c r="E124" s="31" t="s">
        <v>36</v>
      </c>
    </row>
    <row r="125" spans="1:16" ht="255" x14ac:dyDescent="0.2">
      <c r="A125" t="s">
        <v>41</v>
      </c>
      <c r="E125" s="29" t="s">
        <v>137</v>
      </c>
    </row>
    <row r="126" spans="1:16" x14ac:dyDescent="0.2">
      <c r="A126" s="20" t="s">
        <v>34</v>
      </c>
      <c r="B126" s="32" t="s">
        <v>138</v>
      </c>
      <c r="C126" s="32" t="s">
        <v>139</v>
      </c>
      <c r="D126" s="20" t="s">
        <v>36</v>
      </c>
      <c r="E126" s="33" t="s">
        <v>140</v>
      </c>
      <c r="F126" s="34" t="s">
        <v>76</v>
      </c>
      <c r="G126" s="35">
        <v>1000</v>
      </c>
      <c r="H126" s="36"/>
      <c r="I126" s="37">
        <f>ROUND(ROUND(H126,2)*ROUND(G126,3),2)</f>
        <v>0</v>
      </c>
      <c r="J126" s="34" t="s">
        <v>553</v>
      </c>
      <c r="O126">
        <f>(I126*21)/100</f>
        <v>0</v>
      </c>
      <c r="P126" t="s">
        <v>12</v>
      </c>
    </row>
    <row r="127" spans="1:16" x14ac:dyDescent="0.2">
      <c r="A127" s="28" t="s">
        <v>39</v>
      </c>
      <c r="E127" s="29" t="s">
        <v>36</v>
      </c>
    </row>
    <row r="128" spans="1:16" x14ac:dyDescent="0.2">
      <c r="A128" s="30" t="s">
        <v>40</v>
      </c>
      <c r="E128" s="31" t="s">
        <v>36</v>
      </c>
    </row>
    <row r="129" spans="1:16" ht="318.75" x14ac:dyDescent="0.2">
      <c r="A129" t="s">
        <v>41</v>
      </c>
      <c r="E129" s="29" t="s">
        <v>141</v>
      </c>
    </row>
    <row r="130" spans="1:16" x14ac:dyDescent="0.2">
      <c r="A130" s="20" t="s">
        <v>34</v>
      </c>
      <c r="B130" s="32" t="s">
        <v>142</v>
      </c>
      <c r="C130" s="32" t="s">
        <v>143</v>
      </c>
      <c r="D130" s="20" t="s">
        <v>36</v>
      </c>
      <c r="E130" s="33" t="s">
        <v>144</v>
      </c>
      <c r="F130" s="34" t="s">
        <v>76</v>
      </c>
      <c r="G130" s="35">
        <v>1000</v>
      </c>
      <c r="H130" s="36"/>
      <c r="I130" s="37">
        <f>ROUND(ROUND(H130,2)*ROUND(G130,3),2)</f>
        <v>0</v>
      </c>
      <c r="J130" s="34" t="s">
        <v>553</v>
      </c>
      <c r="O130">
        <f>(I130*21)/100</f>
        <v>0</v>
      </c>
      <c r="P130" t="s">
        <v>12</v>
      </c>
    </row>
    <row r="131" spans="1:16" x14ac:dyDescent="0.2">
      <c r="A131" s="28" t="s">
        <v>39</v>
      </c>
      <c r="E131" s="29" t="s">
        <v>36</v>
      </c>
    </row>
    <row r="132" spans="1:16" x14ac:dyDescent="0.2">
      <c r="A132" s="30" t="s">
        <v>40</v>
      </c>
      <c r="E132" s="31" t="s">
        <v>36</v>
      </c>
    </row>
    <row r="133" spans="1:16" ht="331.5" x14ac:dyDescent="0.2">
      <c r="A133" t="s">
        <v>41</v>
      </c>
      <c r="E133" s="29" t="s">
        <v>145</v>
      </c>
    </row>
    <row r="134" spans="1:16" x14ac:dyDescent="0.2">
      <c r="A134" s="20" t="s">
        <v>34</v>
      </c>
      <c r="B134" s="32" t="s">
        <v>146</v>
      </c>
      <c r="C134" s="32" t="s">
        <v>147</v>
      </c>
      <c r="D134" s="20" t="s">
        <v>36</v>
      </c>
      <c r="E134" s="33" t="s">
        <v>148</v>
      </c>
      <c r="F134" s="34" t="s">
        <v>70</v>
      </c>
      <c r="G134" s="35">
        <v>20000</v>
      </c>
      <c r="H134" s="36"/>
      <c r="I134" s="37">
        <f>ROUND(ROUND(H134,2)*ROUND(G134,3),2)</f>
        <v>0</v>
      </c>
      <c r="J134" s="34" t="s">
        <v>553</v>
      </c>
      <c r="O134">
        <f>(I134*21)/100</f>
        <v>0</v>
      </c>
      <c r="P134" t="s">
        <v>12</v>
      </c>
    </row>
    <row r="135" spans="1:16" x14ac:dyDescent="0.2">
      <c r="A135" s="28" t="s">
        <v>39</v>
      </c>
      <c r="E135" s="29" t="s">
        <v>36</v>
      </c>
    </row>
    <row r="136" spans="1:16" x14ac:dyDescent="0.2">
      <c r="A136" s="30" t="s">
        <v>40</v>
      </c>
      <c r="E136" s="31" t="s">
        <v>36</v>
      </c>
    </row>
    <row r="137" spans="1:16" ht="51" x14ac:dyDescent="0.2">
      <c r="A137" t="s">
        <v>41</v>
      </c>
      <c r="E137" s="29" t="s">
        <v>149</v>
      </c>
    </row>
    <row r="138" spans="1:16" x14ac:dyDescent="0.2">
      <c r="A138" s="20" t="s">
        <v>34</v>
      </c>
      <c r="B138" s="32" t="s">
        <v>150</v>
      </c>
      <c r="C138" s="32" t="s">
        <v>151</v>
      </c>
      <c r="D138" s="20" t="s">
        <v>36</v>
      </c>
      <c r="E138" s="33" t="s">
        <v>152</v>
      </c>
      <c r="F138" s="34" t="s">
        <v>76</v>
      </c>
      <c r="G138" s="35">
        <v>10000</v>
      </c>
      <c r="H138" s="36"/>
      <c r="I138" s="37">
        <f>ROUND(ROUND(H138,2)*ROUND(G138,3),2)</f>
        <v>0</v>
      </c>
      <c r="J138" s="34" t="s">
        <v>553</v>
      </c>
      <c r="O138">
        <f>(I138*21)/100</f>
        <v>0</v>
      </c>
      <c r="P138" t="s">
        <v>12</v>
      </c>
    </row>
    <row r="139" spans="1:16" x14ac:dyDescent="0.2">
      <c r="A139" s="28" t="s">
        <v>39</v>
      </c>
      <c r="E139" s="29" t="s">
        <v>36</v>
      </c>
    </row>
    <row r="140" spans="1:16" x14ac:dyDescent="0.2">
      <c r="A140" s="30" t="s">
        <v>40</v>
      </c>
      <c r="E140" s="31" t="s">
        <v>36</v>
      </c>
    </row>
    <row r="141" spans="1:16" ht="51" x14ac:dyDescent="0.2">
      <c r="A141" t="s">
        <v>41</v>
      </c>
      <c r="E141" s="29" t="s">
        <v>153</v>
      </c>
    </row>
    <row r="142" spans="1:16" x14ac:dyDescent="0.2">
      <c r="A142" s="20" t="s">
        <v>34</v>
      </c>
      <c r="B142" s="32" t="s">
        <v>154</v>
      </c>
      <c r="C142" s="32" t="s">
        <v>155</v>
      </c>
      <c r="D142" s="20" t="s">
        <v>36</v>
      </c>
      <c r="E142" s="33" t="s">
        <v>156</v>
      </c>
      <c r="F142" s="34" t="s">
        <v>76</v>
      </c>
      <c r="G142" s="35">
        <v>2000</v>
      </c>
      <c r="H142" s="36"/>
      <c r="I142" s="37">
        <f>ROUND(ROUND(H142,2)*ROUND(G142,3),2)</f>
        <v>0</v>
      </c>
      <c r="J142" s="34" t="s">
        <v>553</v>
      </c>
      <c r="O142">
        <f>(I142*21)/100</f>
        <v>0</v>
      </c>
      <c r="P142" t="s">
        <v>12</v>
      </c>
    </row>
    <row r="143" spans="1:16" x14ac:dyDescent="0.2">
      <c r="A143" s="28" t="s">
        <v>39</v>
      </c>
      <c r="E143" s="29" t="s">
        <v>36</v>
      </c>
    </row>
    <row r="144" spans="1:16" x14ac:dyDescent="0.2">
      <c r="A144" s="30" t="s">
        <v>40</v>
      </c>
      <c r="E144" s="31" t="s">
        <v>36</v>
      </c>
    </row>
    <row r="145" spans="1:18" ht="38.25" x14ac:dyDescent="0.2">
      <c r="A145" t="s">
        <v>41</v>
      </c>
      <c r="E145" s="29" t="s">
        <v>157</v>
      </c>
    </row>
    <row r="146" spans="1:18" x14ac:dyDescent="0.2">
      <c r="A146" s="20" t="s">
        <v>34</v>
      </c>
      <c r="B146" s="32" t="s">
        <v>158</v>
      </c>
      <c r="C146" s="32" t="s">
        <v>159</v>
      </c>
      <c r="D146" s="20" t="s">
        <v>36</v>
      </c>
      <c r="E146" s="33" t="s">
        <v>160</v>
      </c>
      <c r="F146" s="34" t="s">
        <v>70</v>
      </c>
      <c r="G146" s="35">
        <v>2000</v>
      </c>
      <c r="H146" s="36"/>
      <c r="I146" s="37">
        <f>ROUND(ROUND(H146,2)*ROUND(G146,3),2)</f>
        <v>0</v>
      </c>
      <c r="J146" s="34" t="s">
        <v>553</v>
      </c>
      <c r="O146">
        <f>(I146*21)/100</f>
        <v>0</v>
      </c>
      <c r="P146" t="s">
        <v>12</v>
      </c>
    </row>
    <row r="147" spans="1:18" x14ac:dyDescent="0.2">
      <c r="A147" s="28" t="s">
        <v>39</v>
      </c>
      <c r="E147" s="29" t="s">
        <v>36</v>
      </c>
    </row>
    <row r="148" spans="1:18" x14ac:dyDescent="0.2">
      <c r="A148" s="30" t="s">
        <v>40</v>
      </c>
      <c r="E148" s="31" t="s">
        <v>36</v>
      </c>
    </row>
    <row r="149" spans="1:18" ht="64.5" thickBot="1" x14ac:dyDescent="0.25">
      <c r="A149" t="s">
        <v>41</v>
      </c>
      <c r="E149" s="29" t="s">
        <v>161</v>
      </c>
    </row>
    <row r="150" spans="1:18" ht="16.5" thickBot="1" x14ac:dyDescent="0.3">
      <c r="A150" s="42" t="s">
        <v>32</v>
      </c>
      <c r="B150" s="13"/>
      <c r="C150" s="14" t="s">
        <v>12</v>
      </c>
      <c r="D150" s="15"/>
      <c r="E150" s="43" t="s">
        <v>162</v>
      </c>
      <c r="F150" s="15"/>
      <c r="G150" s="15"/>
      <c r="H150" s="15"/>
      <c r="I150" s="17">
        <f>0+Q150</f>
        <v>0</v>
      </c>
      <c r="J150" s="18"/>
      <c r="O150">
        <f>0+R150</f>
        <v>0</v>
      </c>
      <c r="Q150">
        <f>0+I151+I155</f>
        <v>0</v>
      </c>
      <c r="R150">
        <f>0+O151+O155</f>
        <v>0</v>
      </c>
    </row>
    <row r="151" spans="1:18" x14ac:dyDescent="0.2">
      <c r="A151" s="20" t="s">
        <v>34</v>
      </c>
      <c r="B151" s="32" t="s">
        <v>163</v>
      </c>
      <c r="C151" s="32" t="s">
        <v>164</v>
      </c>
      <c r="D151" s="20" t="s">
        <v>36</v>
      </c>
      <c r="E151" s="33" t="s">
        <v>165</v>
      </c>
      <c r="F151" s="34" t="s">
        <v>97</v>
      </c>
      <c r="G151" s="35">
        <v>400</v>
      </c>
      <c r="H151" s="36"/>
      <c r="I151" s="37">
        <f>ROUND(ROUND(H151,2)*ROUND(G151,3),2)</f>
        <v>0</v>
      </c>
      <c r="J151" s="34" t="s">
        <v>553</v>
      </c>
      <c r="O151">
        <f>(I151*21)/100</f>
        <v>0</v>
      </c>
      <c r="P151" t="s">
        <v>12</v>
      </c>
    </row>
    <row r="152" spans="1:18" x14ac:dyDescent="0.2">
      <c r="A152" s="28" t="s">
        <v>39</v>
      </c>
      <c r="E152" s="29" t="s">
        <v>36</v>
      </c>
    </row>
    <row r="153" spans="1:18" x14ac:dyDescent="0.2">
      <c r="A153" s="30" t="s">
        <v>40</v>
      </c>
      <c r="E153" s="31" t="s">
        <v>36</v>
      </c>
    </row>
    <row r="154" spans="1:18" ht="191.25" x14ac:dyDescent="0.2">
      <c r="A154" t="s">
        <v>41</v>
      </c>
      <c r="E154" s="29" t="s">
        <v>166</v>
      </c>
    </row>
    <row r="155" spans="1:18" x14ac:dyDescent="0.2">
      <c r="A155" s="20" t="s">
        <v>34</v>
      </c>
      <c r="B155" s="32" t="s">
        <v>167</v>
      </c>
      <c r="C155" s="32" t="s">
        <v>168</v>
      </c>
      <c r="D155" s="20" t="s">
        <v>36</v>
      </c>
      <c r="E155" s="33" t="s">
        <v>169</v>
      </c>
      <c r="F155" s="34" t="s">
        <v>97</v>
      </c>
      <c r="G155" s="35">
        <v>300</v>
      </c>
      <c r="H155" s="36"/>
      <c r="I155" s="37">
        <f>ROUND(ROUND(H155,2)*ROUND(G155,3),2)</f>
        <v>0</v>
      </c>
      <c r="J155" s="34" t="s">
        <v>553</v>
      </c>
      <c r="O155">
        <f>(I155*21)/100</f>
        <v>0</v>
      </c>
      <c r="P155" t="s">
        <v>12</v>
      </c>
    </row>
    <row r="156" spans="1:18" x14ac:dyDescent="0.2">
      <c r="A156" s="28" t="s">
        <v>39</v>
      </c>
      <c r="E156" s="29" t="s">
        <v>36</v>
      </c>
    </row>
    <row r="157" spans="1:18" x14ac:dyDescent="0.2">
      <c r="A157" s="30" t="s">
        <v>40</v>
      </c>
      <c r="E157" s="31" t="s">
        <v>36</v>
      </c>
    </row>
    <row r="158" spans="1:18" ht="192" thickBot="1" x14ac:dyDescent="0.25">
      <c r="A158" t="s">
        <v>41</v>
      </c>
      <c r="E158" s="29" t="s">
        <v>166</v>
      </c>
    </row>
    <row r="159" spans="1:18" ht="16.5" thickBot="1" x14ac:dyDescent="0.3">
      <c r="A159" s="42" t="s">
        <v>32</v>
      </c>
      <c r="B159" s="13"/>
      <c r="C159" s="14" t="s">
        <v>11</v>
      </c>
      <c r="D159" s="15"/>
      <c r="E159" s="43" t="s">
        <v>170</v>
      </c>
      <c r="F159" s="15"/>
      <c r="G159" s="15"/>
      <c r="H159" s="15"/>
      <c r="I159" s="17">
        <f>0+Q159</f>
        <v>0</v>
      </c>
      <c r="J159" s="18"/>
      <c r="O159">
        <f>0+R159</f>
        <v>0</v>
      </c>
      <c r="Q159">
        <f>0+I160+I164</f>
        <v>0</v>
      </c>
      <c r="R159">
        <f>0+O160+O164</f>
        <v>0</v>
      </c>
    </row>
    <row r="160" spans="1:18" x14ac:dyDescent="0.2">
      <c r="A160" s="20" t="s">
        <v>34</v>
      </c>
      <c r="B160" s="32" t="s">
        <v>171</v>
      </c>
      <c r="C160" s="32" t="s">
        <v>172</v>
      </c>
      <c r="D160" s="20" t="s">
        <v>36</v>
      </c>
      <c r="E160" s="33" t="s">
        <v>173</v>
      </c>
      <c r="F160" s="34" t="s">
        <v>76</v>
      </c>
      <c r="G160" s="35">
        <v>15</v>
      </c>
      <c r="H160" s="36"/>
      <c r="I160" s="37">
        <f>ROUND(ROUND(H160,2)*ROUND(G160,3),2)</f>
        <v>0</v>
      </c>
      <c r="J160" s="34" t="s">
        <v>553</v>
      </c>
      <c r="O160">
        <f>(I160*21)/100</f>
        <v>0</v>
      </c>
      <c r="P160" t="s">
        <v>12</v>
      </c>
    </row>
    <row r="161" spans="1:18" x14ac:dyDescent="0.2">
      <c r="A161" s="28" t="s">
        <v>39</v>
      </c>
      <c r="E161" s="29" t="s">
        <v>174</v>
      </c>
    </row>
    <row r="162" spans="1:18" x14ac:dyDescent="0.2">
      <c r="A162" s="30" t="s">
        <v>40</v>
      </c>
      <c r="E162" s="31" t="s">
        <v>36</v>
      </c>
    </row>
    <row r="163" spans="1:18" ht="267.75" x14ac:dyDescent="0.2">
      <c r="A163" t="s">
        <v>41</v>
      </c>
      <c r="E163" s="29" t="s">
        <v>175</v>
      </c>
    </row>
    <row r="164" spans="1:18" x14ac:dyDescent="0.2">
      <c r="A164" s="20" t="s">
        <v>34</v>
      </c>
      <c r="B164" s="32" t="s">
        <v>176</v>
      </c>
      <c r="C164" s="32" t="s">
        <v>177</v>
      </c>
      <c r="D164" s="20" t="s">
        <v>36</v>
      </c>
      <c r="E164" s="33" t="s">
        <v>178</v>
      </c>
      <c r="F164" s="34" t="s">
        <v>179</v>
      </c>
      <c r="G164" s="35">
        <v>2000</v>
      </c>
      <c r="H164" s="36"/>
      <c r="I164" s="37">
        <f>ROUND(ROUND(H164,2)*ROUND(G164,3),2)</f>
        <v>0</v>
      </c>
      <c r="J164" s="34" t="s">
        <v>553</v>
      </c>
      <c r="O164">
        <f>(I164*21)/100</f>
        <v>0</v>
      </c>
      <c r="P164" t="s">
        <v>12</v>
      </c>
    </row>
    <row r="165" spans="1:18" x14ac:dyDescent="0.2">
      <c r="A165" s="28" t="s">
        <v>39</v>
      </c>
      <c r="E165" s="29" t="s">
        <v>36</v>
      </c>
    </row>
    <row r="166" spans="1:18" x14ac:dyDescent="0.2">
      <c r="A166" s="30" t="s">
        <v>40</v>
      </c>
      <c r="E166" s="31" t="s">
        <v>36</v>
      </c>
    </row>
    <row r="167" spans="1:18" ht="332.25" thickBot="1" x14ac:dyDescent="0.25">
      <c r="A167" t="s">
        <v>41</v>
      </c>
      <c r="E167" s="29" t="s">
        <v>180</v>
      </c>
    </row>
    <row r="168" spans="1:18" ht="16.5" thickBot="1" x14ac:dyDescent="0.3">
      <c r="A168" s="42" t="s">
        <v>32</v>
      </c>
      <c r="B168" s="13"/>
      <c r="C168" s="14" t="s">
        <v>22</v>
      </c>
      <c r="D168" s="15"/>
      <c r="E168" s="43" t="s">
        <v>181</v>
      </c>
      <c r="F168" s="15"/>
      <c r="G168" s="15"/>
      <c r="H168" s="15"/>
      <c r="I168" s="17">
        <f>0+Q168</f>
        <v>0</v>
      </c>
      <c r="J168" s="18"/>
      <c r="O168">
        <f>0+R168</f>
        <v>0</v>
      </c>
      <c r="Q168">
        <f>0+I169+I173+I177+I181+I185</f>
        <v>0</v>
      </c>
      <c r="R168">
        <f>0+O169+O173+O177+O181+O185</f>
        <v>0</v>
      </c>
    </row>
    <row r="169" spans="1:18" x14ac:dyDescent="0.2">
      <c r="A169" s="20" t="s">
        <v>34</v>
      </c>
      <c r="B169" s="32" t="s">
        <v>182</v>
      </c>
      <c r="C169" s="32" t="s">
        <v>183</v>
      </c>
      <c r="D169" s="20" t="s">
        <v>36</v>
      </c>
      <c r="E169" s="33" t="s">
        <v>184</v>
      </c>
      <c r="F169" s="34" t="s">
        <v>76</v>
      </c>
      <c r="G169" s="35">
        <v>5</v>
      </c>
      <c r="H169" s="36"/>
      <c r="I169" s="37">
        <f>ROUND(ROUND(H169,2)*ROUND(G169,3),2)</f>
        <v>0</v>
      </c>
      <c r="J169" s="34" t="s">
        <v>553</v>
      </c>
      <c r="O169">
        <f>(I169*21)/100</f>
        <v>0</v>
      </c>
      <c r="P169" t="s">
        <v>12</v>
      </c>
    </row>
    <row r="170" spans="1:18" x14ac:dyDescent="0.2">
      <c r="A170" s="28" t="s">
        <v>39</v>
      </c>
      <c r="E170" s="29" t="s">
        <v>185</v>
      </c>
    </row>
    <row r="171" spans="1:18" x14ac:dyDescent="0.2">
      <c r="A171" s="30" t="s">
        <v>40</v>
      </c>
      <c r="E171" s="31" t="s">
        <v>36</v>
      </c>
    </row>
    <row r="172" spans="1:18" ht="255" x14ac:dyDescent="0.2">
      <c r="A172" t="s">
        <v>41</v>
      </c>
      <c r="E172" s="29" t="s">
        <v>186</v>
      </c>
    </row>
    <row r="173" spans="1:18" x14ac:dyDescent="0.2">
      <c r="A173" s="20" t="s">
        <v>34</v>
      </c>
      <c r="B173" s="32" t="s">
        <v>187</v>
      </c>
      <c r="C173" s="32" t="s">
        <v>188</v>
      </c>
      <c r="D173" s="20" t="s">
        <v>36</v>
      </c>
      <c r="E173" s="33" t="s">
        <v>189</v>
      </c>
      <c r="F173" s="34" t="s">
        <v>76</v>
      </c>
      <c r="G173" s="35">
        <v>20</v>
      </c>
      <c r="H173" s="36"/>
      <c r="I173" s="37">
        <f>ROUND(ROUND(H173,2)*ROUND(G173,3),2)</f>
        <v>0</v>
      </c>
      <c r="J173" s="34" t="s">
        <v>553</v>
      </c>
      <c r="O173">
        <f>(I173*21)/100</f>
        <v>0</v>
      </c>
      <c r="P173" t="s">
        <v>12</v>
      </c>
    </row>
    <row r="174" spans="1:18" x14ac:dyDescent="0.2">
      <c r="A174" s="28" t="s">
        <v>39</v>
      </c>
      <c r="E174" s="29" t="s">
        <v>190</v>
      </c>
    </row>
    <row r="175" spans="1:18" x14ac:dyDescent="0.2">
      <c r="A175" s="30" t="s">
        <v>40</v>
      </c>
      <c r="E175" s="31" t="s">
        <v>36</v>
      </c>
    </row>
    <row r="176" spans="1:18" ht="255" x14ac:dyDescent="0.2">
      <c r="A176" t="s">
        <v>41</v>
      </c>
      <c r="E176" s="29" t="s">
        <v>186</v>
      </c>
    </row>
    <row r="177" spans="1:18" x14ac:dyDescent="0.2">
      <c r="A177" s="20" t="s">
        <v>34</v>
      </c>
      <c r="B177" s="32" t="s">
        <v>191</v>
      </c>
      <c r="C177" s="32" t="s">
        <v>192</v>
      </c>
      <c r="D177" s="20" t="s">
        <v>36</v>
      </c>
      <c r="E177" s="33" t="s">
        <v>193</v>
      </c>
      <c r="F177" s="34" t="s">
        <v>76</v>
      </c>
      <c r="G177" s="35">
        <v>50</v>
      </c>
      <c r="H177" s="36"/>
      <c r="I177" s="37">
        <f>ROUND(ROUND(H177,2)*ROUND(G177,3),2)</f>
        <v>0</v>
      </c>
      <c r="J177" s="34" t="s">
        <v>553</v>
      </c>
      <c r="O177">
        <f>(I177*21)/100</f>
        <v>0</v>
      </c>
      <c r="P177" t="s">
        <v>12</v>
      </c>
    </row>
    <row r="178" spans="1:18" x14ac:dyDescent="0.2">
      <c r="A178" s="28" t="s">
        <v>39</v>
      </c>
      <c r="E178" s="29" t="s">
        <v>194</v>
      </c>
    </row>
    <row r="179" spans="1:18" x14ac:dyDescent="0.2">
      <c r="A179" s="30" t="s">
        <v>40</v>
      </c>
      <c r="E179" s="31" t="s">
        <v>36</v>
      </c>
    </row>
    <row r="180" spans="1:18" ht="76.5" x14ac:dyDescent="0.2">
      <c r="A180" t="s">
        <v>41</v>
      </c>
      <c r="E180" s="29" t="s">
        <v>195</v>
      </c>
    </row>
    <row r="181" spans="1:18" x14ac:dyDescent="0.2">
      <c r="A181" s="20" t="s">
        <v>34</v>
      </c>
      <c r="B181" s="32" t="s">
        <v>196</v>
      </c>
      <c r="C181" s="32" t="s">
        <v>197</v>
      </c>
      <c r="D181" s="20" t="s">
        <v>36</v>
      </c>
      <c r="E181" s="33" t="s">
        <v>198</v>
      </c>
      <c r="F181" s="34" t="s">
        <v>70</v>
      </c>
      <c r="G181" s="35">
        <v>600</v>
      </c>
      <c r="H181" s="36"/>
      <c r="I181" s="37">
        <f>ROUND(ROUND(H181,2)*ROUND(G181,3),2)</f>
        <v>0</v>
      </c>
      <c r="J181" s="34" t="s">
        <v>553</v>
      </c>
      <c r="O181">
        <f>(I181*21)/100</f>
        <v>0</v>
      </c>
      <c r="P181" t="s">
        <v>12</v>
      </c>
    </row>
    <row r="182" spans="1:18" x14ac:dyDescent="0.2">
      <c r="A182" s="28" t="s">
        <v>39</v>
      </c>
      <c r="E182" s="29" t="s">
        <v>36</v>
      </c>
    </row>
    <row r="183" spans="1:18" x14ac:dyDescent="0.2">
      <c r="A183" s="30" t="s">
        <v>40</v>
      </c>
      <c r="E183" s="31" t="s">
        <v>36</v>
      </c>
    </row>
    <row r="184" spans="1:18" ht="114.75" x14ac:dyDescent="0.2">
      <c r="A184" t="s">
        <v>41</v>
      </c>
      <c r="E184" s="29" t="s">
        <v>199</v>
      </c>
    </row>
    <row r="185" spans="1:18" x14ac:dyDescent="0.2">
      <c r="A185" s="20" t="s">
        <v>34</v>
      </c>
      <c r="B185" s="32" t="s">
        <v>200</v>
      </c>
      <c r="C185" s="32" t="s">
        <v>201</v>
      </c>
      <c r="D185" s="20" t="s">
        <v>36</v>
      </c>
      <c r="E185" s="33" t="s">
        <v>202</v>
      </c>
      <c r="F185" s="34" t="s">
        <v>70</v>
      </c>
      <c r="G185" s="35">
        <v>200</v>
      </c>
      <c r="H185" s="36"/>
      <c r="I185" s="37">
        <f>ROUND(ROUND(H185,2)*ROUND(G185,3),2)</f>
        <v>0</v>
      </c>
      <c r="J185" s="34" t="s">
        <v>553</v>
      </c>
      <c r="O185">
        <f>(I185*21)/100</f>
        <v>0</v>
      </c>
      <c r="P185" t="s">
        <v>12</v>
      </c>
    </row>
    <row r="186" spans="1:18" x14ac:dyDescent="0.2">
      <c r="A186" s="28" t="s">
        <v>39</v>
      </c>
      <c r="E186" s="29" t="s">
        <v>36</v>
      </c>
    </row>
    <row r="187" spans="1:18" x14ac:dyDescent="0.2">
      <c r="A187" s="30" t="s">
        <v>40</v>
      </c>
      <c r="E187" s="31" t="s">
        <v>36</v>
      </c>
    </row>
    <row r="188" spans="1:18" ht="141" thickBot="1" x14ac:dyDescent="0.25">
      <c r="A188" t="s">
        <v>41</v>
      </c>
      <c r="E188" s="29" t="s">
        <v>203</v>
      </c>
    </row>
    <row r="189" spans="1:18" ht="16.5" thickBot="1" x14ac:dyDescent="0.3">
      <c r="A189" s="42" t="s">
        <v>32</v>
      </c>
      <c r="B189" s="13"/>
      <c r="C189" s="14" t="s">
        <v>24</v>
      </c>
      <c r="D189" s="15"/>
      <c r="E189" s="43" t="s">
        <v>14</v>
      </c>
      <c r="F189" s="15"/>
      <c r="G189" s="15"/>
      <c r="H189" s="15"/>
      <c r="I189" s="17">
        <f>0+Q189</f>
        <v>0</v>
      </c>
      <c r="J189" s="18"/>
      <c r="O189">
        <f>0+R189</f>
        <v>0</v>
      </c>
      <c r="Q189">
        <f>0+I190+I194+I198+I202+I206+I210+I214+I218+I222+I226+I230+I234+I238+I242+I246+I250+I254+I258+I262+I266+I270+I274+I278+I282+I286</f>
        <v>0</v>
      </c>
      <c r="R189">
        <f>0+O190+O194+O198+O202+O206+O210+O214+O218+O222+O226+O230+O234+O238+O242+O246+O250+O254+O258+O262+O266+O270+O274+O278+O282+O286</f>
        <v>0</v>
      </c>
    </row>
    <row r="190" spans="1:18" x14ac:dyDescent="0.2">
      <c r="A190" s="20" t="s">
        <v>34</v>
      </c>
      <c r="B190" s="32" t="s">
        <v>204</v>
      </c>
      <c r="C190" s="32" t="s">
        <v>205</v>
      </c>
      <c r="D190" s="20" t="s">
        <v>36</v>
      </c>
      <c r="E190" s="33" t="s">
        <v>206</v>
      </c>
      <c r="F190" s="34" t="s">
        <v>76</v>
      </c>
      <c r="G190" s="35">
        <v>300</v>
      </c>
      <c r="H190" s="36"/>
      <c r="I190" s="37">
        <f>ROUND(ROUND(H190,2)*ROUND(G190,3),2)</f>
        <v>0</v>
      </c>
      <c r="J190" s="34" t="s">
        <v>553</v>
      </c>
      <c r="O190">
        <f>(I190*21)/100</f>
        <v>0</v>
      </c>
      <c r="P190" t="s">
        <v>12</v>
      </c>
    </row>
    <row r="191" spans="1:18" x14ac:dyDescent="0.2">
      <c r="A191" s="28" t="s">
        <v>39</v>
      </c>
      <c r="E191" s="29" t="s">
        <v>36</v>
      </c>
    </row>
    <row r="192" spans="1:18" x14ac:dyDescent="0.2">
      <c r="A192" s="30" t="s">
        <v>40</v>
      </c>
      <c r="E192" s="31" t="s">
        <v>36</v>
      </c>
    </row>
    <row r="193" spans="1:16" ht="140.25" x14ac:dyDescent="0.2">
      <c r="A193" t="s">
        <v>41</v>
      </c>
      <c r="E193" s="29" t="s">
        <v>207</v>
      </c>
    </row>
    <row r="194" spans="1:16" x14ac:dyDescent="0.2">
      <c r="A194" s="20" t="s">
        <v>34</v>
      </c>
      <c r="B194" s="32" t="s">
        <v>208</v>
      </c>
      <c r="C194" s="32" t="s">
        <v>209</v>
      </c>
      <c r="D194" s="20" t="s">
        <v>36</v>
      </c>
      <c r="E194" s="33" t="s">
        <v>210</v>
      </c>
      <c r="F194" s="34" t="s">
        <v>76</v>
      </c>
      <c r="G194" s="35">
        <v>2000</v>
      </c>
      <c r="H194" s="36"/>
      <c r="I194" s="37">
        <f>ROUND(ROUND(H194,2)*ROUND(G194,3),2)</f>
        <v>0</v>
      </c>
      <c r="J194" s="34" t="s">
        <v>553</v>
      </c>
      <c r="O194">
        <f>(I194*21)/100</f>
        <v>0</v>
      </c>
      <c r="P194" t="s">
        <v>12</v>
      </c>
    </row>
    <row r="195" spans="1:16" x14ac:dyDescent="0.2">
      <c r="A195" s="28" t="s">
        <v>39</v>
      </c>
      <c r="E195" s="29" t="s">
        <v>36</v>
      </c>
    </row>
    <row r="196" spans="1:16" x14ac:dyDescent="0.2">
      <c r="A196" s="30" t="s">
        <v>40</v>
      </c>
      <c r="E196" s="31" t="s">
        <v>36</v>
      </c>
    </row>
    <row r="197" spans="1:16" ht="76.5" x14ac:dyDescent="0.2">
      <c r="A197" t="s">
        <v>41</v>
      </c>
      <c r="E197" s="29" t="s">
        <v>211</v>
      </c>
    </row>
    <row r="198" spans="1:16" x14ac:dyDescent="0.2">
      <c r="A198" s="20" t="s">
        <v>34</v>
      </c>
      <c r="B198" s="32" t="s">
        <v>212</v>
      </c>
      <c r="C198" s="32" t="s">
        <v>213</v>
      </c>
      <c r="D198" s="20" t="s">
        <v>36</v>
      </c>
      <c r="E198" s="33" t="s">
        <v>214</v>
      </c>
      <c r="F198" s="34" t="s">
        <v>70</v>
      </c>
      <c r="G198" s="35">
        <v>200</v>
      </c>
      <c r="H198" s="36"/>
      <c r="I198" s="37">
        <f>ROUND(ROUND(H198,2)*ROUND(G198,3),2)</f>
        <v>0</v>
      </c>
      <c r="J198" s="34" t="s">
        <v>553</v>
      </c>
      <c r="O198">
        <f>(I198*21)/100</f>
        <v>0</v>
      </c>
      <c r="P198" t="s">
        <v>12</v>
      </c>
    </row>
    <row r="199" spans="1:16" x14ac:dyDescent="0.2">
      <c r="A199" s="28" t="s">
        <v>39</v>
      </c>
      <c r="E199" s="29" t="s">
        <v>36</v>
      </c>
    </row>
    <row r="200" spans="1:16" x14ac:dyDescent="0.2">
      <c r="A200" s="30" t="s">
        <v>40</v>
      </c>
      <c r="E200" s="31" t="s">
        <v>36</v>
      </c>
    </row>
    <row r="201" spans="1:16" ht="102" x14ac:dyDescent="0.2">
      <c r="A201" t="s">
        <v>41</v>
      </c>
      <c r="E201" s="29" t="s">
        <v>215</v>
      </c>
    </row>
    <row r="202" spans="1:16" x14ac:dyDescent="0.2">
      <c r="A202" s="20" t="s">
        <v>34</v>
      </c>
      <c r="B202" s="32" t="s">
        <v>216</v>
      </c>
      <c r="C202" s="32" t="s">
        <v>217</v>
      </c>
      <c r="D202" s="20" t="s">
        <v>36</v>
      </c>
      <c r="E202" s="33" t="s">
        <v>218</v>
      </c>
      <c r="F202" s="34" t="s">
        <v>70</v>
      </c>
      <c r="G202" s="35">
        <v>30000</v>
      </c>
      <c r="H202" s="36"/>
      <c r="I202" s="37">
        <f>ROUND(ROUND(H202,2)*ROUND(G202,3),2)</f>
        <v>0</v>
      </c>
      <c r="J202" s="34" t="s">
        <v>553</v>
      </c>
      <c r="O202">
        <f>(I202*21)/100</f>
        <v>0</v>
      </c>
      <c r="P202" t="s">
        <v>12</v>
      </c>
    </row>
    <row r="203" spans="1:16" x14ac:dyDescent="0.2">
      <c r="A203" s="28" t="s">
        <v>39</v>
      </c>
      <c r="E203" s="29" t="s">
        <v>36</v>
      </c>
    </row>
    <row r="204" spans="1:16" x14ac:dyDescent="0.2">
      <c r="A204" s="30" t="s">
        <v>40</v>
      </c>
      <c r="E204" s="31" t="s">
        <v>36</v>
      </c>
    </row>
    <row r="205" spans="1:16" ht="89.25" x14ac:dyDescent="0.2">
      <c r="A205" t="s">
        <v>41</v>
      </c>
      <c r="E205" s="29" t="s">
        <v>219</v>
      </c>
    </row>
    <row r="206" spans="1:16" x14ac:dyDescent="0.2">
      <c r="A206" s="20" t="s">
        <v>34</v>
      </c>
      <c r="B206" s="32" t="s">
        <v>220</v>
      </c>
      <c r="C206" s="32" t="s">
        <v>221</v>
      </c>
      <c r="D206" s="20" t="s">
        <v>36</v>
      </c>
      <c r="E206" s="33" t="s">
        <v>222</v>
      </c>
      <c r="F206" s="34" t="s">
        <v>70</v>
      </c>
      <c r="G206" s="35">
        <v>500</v>
      </c>
      <c r="H206" s="36"/>
      <c r="I206" s="37">
        <f>ROUND(ROUND(H206,2)*ROUND(G206,3),2)</f>
        <v>0</v>
      </c>
      <c r="J206" s="34" t="s">
        <v>553</v>
      </c>
      <c r="O206">
        <f>(I206*21)/100</f>
        <v>0</v>
      </c>
      <c r="P206" t="s">
        <v>12</v>
      </c>
    </row>
    <row r="207" spans="1:16" x14ac:dyDescent="0.2">
      <c r="A207" s="28" t="s">
        <v>39</v>
      </c>
      <c r="E207" s="29" t="s">
        <v>36</v>
      </c>
    </row>
    <row r="208" spans="1:16" x14ac:dyDescent="0.2">
      <c r="A208" s="30" t="s">
        <v>40</v>
      </c>
      <c r="E208" s="31" t="s">
        <v>36</v>
      </c>
    </row>
    <row r="209" spans="1:16" ht="89.25" x14ac:dyDescent="0.2">
      <c r="A209" t="s">
        <v>41</v>
      </c>
      <c r="E209" s="29" t="s">
        <v>223</v>
      </c>
    </row>
    <row r="210" spans="1:16" x14ac:dyDescent="0.2">
      <c r="A210" s="20" t="s">
        <v>34</v>
      </c>
      <c r="B210" s="32" t="s">
        <v>224</v>
      </c>
      <c r="C210" s="32" t="s">
        <v>225</v>
      </c>
      <c r="D210" s="20" t="s">
        <v>36</v>
      </c>
      <c r="E210" s="33" t="s">
        <v>226</v>
      </c>
      <c r="F210" s="34" t="s">
        <v>76</v>
      </c>
      <c r="G210" s="35">
        <v>500</v>
      </c>
      <c r="H210" s="36"/>
      <c r="I210" s="37">
        <f>ROUND(ROUND(H210,2)*ROUND(G210,3),2)</f>
        <v>0</v>
      </c>
      <c r="J210" s="34" t="s">
        <v>553</v>
      </c>
      <c r="O210">
        <f>(I210*21)/100</f>
        <v>0</v>
      </c>
      <c r="P210" t="s">
        <v>12</v>
      </c>
    </row>
    <row r="211" spans="1:16" x14ac:dyDescent="0.2">
      <c r="A211" s="28" t="s">
        <v>39</v>
      </c>
      <c r="E211" s="29" t="s">
        <v>36</v>
      </c>
    </row>
    <row r="212" spans="1:16" x14ac:dyDescent="0.2">
      <c r="A212" s="30" t="s">
        <v>40</v>
      </c>
      <c r="E212" s="31" t="s">
        <v>36</v>
      </c>
    </row>
    <row r="213" spans="1:16" ht="165.75" x14ac:dyDescent="0.2">
      <c r="A213" t="s">
        <v>41</v>
      </c>
      <c r="E213" s="29" t="s">
        <v>227</v>
      </c>
    </row>
    <row r="214" spans="1:16" x14ac:dyDescent="0.2">
      <c r="A214" s="20" t="s">
        <v>34</v>
      </c>
      <c r="B214" s="32" t="s">
        <v>228</v>
      </c>
      <c r="C214" s="32" t="s">
        <v>229</v>
      </c>
      <c r="D214" s="20" t="s">
        <v>36</v>
      </c>
      <c r="E214" s="33" t="s">
        <v>230</v>
      </c>
      <c r="F214" s="34" t="s">
        <v>76</v>
      </c>
      <c r="G214" s="35">
        <v>1500</v>
      </c>
      <c r="H214" s="36"/>
      <c r="I214" s="37">
        <f>ROUND(ROUND(H214,2)*ROUND(G214,3),2)</f>
        <v>0</v>
      </c>
      <c r="J214" s="34" t="s">
        <v>553</v>
      </c>
      <c r="O214">
        <f>(I214*21)/100</f>
        <v>0</v>
      </c>
      <c r="P214" t="s">
        <v>12</v>
      </c>
    </row>
    <row r="215" spans="1:16" x14ac:dyDescent="0.2">
      <c r="A215" s="28" t="s">
        <v>39</v>
      </c>
      <c r="E215" s="29" t="s">
        <v>36</v>
      </c>
    </row>
    <row r="216" spans="1:16" x14ac:dyDescent="0.2">
      <c r="A216" s="30" t="s">
        <v>40</v>
      </c>
      <c r="E216" s="31" t="s">
        <v>36</v>
      </c>
    </row>
    <row r="217" spans="1:16" ht="165.75" x14ac:dyDescent="0.2">
      <c r="A217" t="s">
        <v>41</v>
      </c>
      <c r="E217" s="29" t="s">
        <v>227</v>
      </c>
    </row>
    <row r="218" spans="1:16" x14ac:dyDescent="0.2">
      <c r="A218" s="20" t="s">
        <v>34</v>
      </c>
      <c r="B218" s="32" t="s">
        <v>231</v>
      </c>
      <c r="C218" s="32" t="s">
        <v>232</v>
      </c>
      <c r="D218" s="20" t="s">
        <v>36</v>
      </c>
      <c r="E218" s="33" t="s">
        <v>233</v>
      </c>
      <c r="F218" s="34" t="s">
        <v>76</v>
      </c>
      <c r="G218" s="35">
        <v>500</v>
      </c>
      <c r="H218" s="36"/>
      <c r="I218" s="37">
        <f>ROUND(ROUND(H218,2)*ROUND(G218,3),2)</f>
        <v>0</v>
      </c>
      <c r="J218" s="34" t="s">
        <v>553</v>
      </c>
      <c r="O218">
        <f>(I218*21)/100</f>
        <v>0</v>
      </c>
      <c r="P218" t="s">
        <v>12</v>
      </c>
    </row>
    <row r="219" spans="1:16" x14ac:dyDescent="0.2">
      <c r="A219" s="28" t="s">
        <v>39</v>
      </c>
      <c r="E219" s="29" t="s">
        <v>36</v>
      </c>
    </row>
    <row r="220" spans="1:16" x14ac:dyDescent="0.2">
      <c r="A220" s="30" t="s">
        <v>40</v>
      </c>
      <c r="E220" s="31" t="s">
        <v>36</v>
      </c>
    </row>
    <row r="221" spans="1:16" ht="165.75" x14ac:dyDescent="0.2">
      <c r="A221" t="s">
        <v>41</v>
      </c>
      <c r="E221" s="29" t="s">
        <v>227</v>
      </c>
    </row>
    <row r="222" spans="1:16" x14ac:dyDescent="0.2">
      <c r="A222" s="20" t="s">
        <v>34</v>
      </c>
      <c r="B222" s="32" t="s">
        <v>234</v>
      </c>
      <c r="C222" s="32" t="s">
        <v>235</v>
      </c>
      <c r="D222" s="20" t="s">
        <v>36</v>
      </c>
      <c r="E222" s="33" t="s">
        <v>236</v>
      </c>
      <c r="F222" s="34" t="s">
        <v>76</v>
      </c>
      <c r="G222" s="35">
        <v>400</v>
      </c>
      <c r="H222" s="36"/>
      <c r="I222" s="37">
        <f>ROUND(ROUND(H222,2)*ROUND(G222,3),2)</f>
        <v>0</v>
      </c>
      <c r="J222" s="34" t="s">
        <v>553</v>
      </c>
      <c r="O222">
        <f>(I222*21)/100</f>
        <v>0</v>
      </c>
      <c r="P222" t="s">
        <v>12</v>
      </c>
    </row>
    <row r="223" spans="1:16" x14ac:dyDescent="0.2">
      <c r="A223" s="28" t="s">
        <v>39</v>
      </c>
      <c r="E223" s="29" t="s">
        <v>36</v>
      </c>
    </row>
    <row r="224" spans="1:16" x14ac:dyDescent="0.2">
      <c r="A224" s="30" t="s">
        <v>40</v>
      </c>
      <c r="E224" s="31" t="s">
        <v>36</v>
      </c>
    </row>
    <row r="225" spans="1:16" ht="165.75" x14ac:dyDescent="0.2">
      <c r="A225" t="s">
        <v>41</v>
      </c>
      <c r="E225" s="29" t="s">
        <v>227</v>
      </c>
    </row>
    <row r="226" spans="1:16" x14ac:dyDescent="0.2">
      <c r="A226" s="20" t="s">
        <v>34</v>
      </c>
      <c r="B226" s="32" t="s">
        <v>237</v>
      </c>
      <c r="C226" s="32" t="s">
        <v>238</v>
      </c>
      <c r="D226" s="20" t="s">
        <v>36</v>
      </c>
      <c r="E226" s="33" t="s">
        <v>239</v>
      </c>
      <c r="F226" s="34" t="s">
        <v>76</v>
      </c>
      <c r="G226" s="35">
        <v>800</v>
      </c>
      <c r="H226" s="36"/>
      <c r="I226" s="37">
        <f>ROUND(ROUND(H226,2)*ROUND(G226,3),2)</f>
        <v>0</v>
      </c>
      <c r="J226" s="34" t="s">
        <v>553</v>
      </c>
      <c r="O226">
        <f>(I226*21)/100</f>
        <v>0</v>
      </c>
      <c r="P226" t="s">
        <v>12</v>
      </c>
    </row>
    <row r="227" spans="1:16" x14ac:dyDescent="0.2">
      <c r="A227" s="28" t="s">
        <v>39</v>
      </c>
      <c r="E227" s="29" t="s">
        <v>36</v>
      </c>
    </row>
    <row r="228" spans="1:16" x14ac:dyDescent="0.2">
      <c r="A228" s="30" t="s">
        <v>40</v>
      </c>
      <c r="E228" s="31" t="s">
        <v>36</v>
      </c>
    </row>
    <row r="229" spans="1:16" ht="165.75" x14ac:dyDescent="0.2">
      <c r="A229" t="s">
        <v>41</v>
      </c>
      <c r="E229" s="29" t="s">
        <v>227</v>
      </c>
    </row>
    <row r="230" spans="1:16" x14ac:dyDescent="0.2">
      <c r="A230" s="20" t="s">
        <v>34</v>
      </c>
      <c r="B230" s="32" t="s">
        <v>240</v>
      </c>
      <c r="C230" s="32" t="s">
        <v>241</v>
      </c>
      <c r="D230" s="20" t="s">
        <v>36</v>
      </c>
      <c r="E230" s="33" t="s">
        <v>242</v>
      </c>
      <c r="F230" s="34" t="s">
        <v>76</v>
      </c>
      <c r="G230" s="35">
        <v>100</v>
      </c>
      <c r="H230" s="36"/>
      <c r="I230" s="37">
        <f>ROUND(ROUND(H230,2)*ROUND(G230,3),2)</f>
        <v>0</v>
      </c>
      <c r="J230" s="34" t="s">
        <v>553</v>
      </c>
      <c r="O230">
        <f>(I230*21)/100</f>
        <v>0</v>
      </c>
      <c r="P230" t="s">
        <v>12</v>
      </c>
    </row>
    <row r="231" spans="1:16" x14ac:dyDescent="0.2">
      <c r="A231" s="28" t="s">
        <v>39</v>
      </c>
      <c r="E231" s="29" t="s">
        <v>36</v>
      </c>
    </row>
    <row r="232" spans="1:16" x14ac:dyDescent="0.2">
      <c r="A232" s="30" t="s">
        <v>40</v>
      </c>
      <c r="E232" s="31" t="s">
        <v>36</v>
      </c>
    </row>
    <row r="233" spans="1:16" ht="242.25" x14ac:dyDescent="0.2">
      <c r="A233" t="s">
        <v>41</v>
      </c>
      <c r="E233" s="29" t="s">
        <v>243</v>
      </c>
    </row>
    <row r="234" spans="1:16" x14ac:dyDescent="0.2">
      <c r="A234" s="20" t="s">
        <v>34</v>
      </c>
      <c r="B234" s="32" t="s">
        <v>244</v>
      </c>
      <c r="C234" s="32" t="s">
        <v>245</v>
      </c>
      <c r="D234" s="20" t="s">
        <v>36</v>
      </c>
      <c r="E234" s="33" t="s">
        <v>246</v>
      </c>
      <c r="F234" s="34" t="s">
        <v>76</v>
      </c>
      <c r="G234" s="35">
        <v>200</v>
      </c>
      <c r="H234" s="36"/>
      <c r="I234" s="37">
        <f>ROUND(ROUND(H234,2)*ROUND(G234,3),2)</f>
        <v>0</v>
      </c>
      <c r="J234" s="34" t="s">
        <v>553</v>
      </c>
      <c r="O234">
        <f>(I234*21)/100</f>
        <v>0</v>
      </c>
      <c r="P234" t="s">
        <v>12</v>
      </c>
    </row>
    <row r="235" spans="1:16" x14ac:dyDescent="0.2">
      <c r="A235" s="28" t="s">
        <v>39</v>
      </c>
      <c r="E235" s="29" t="s">
        <v>247</v>
      </c>
    </row>
    <row r="236" spans="1:16" x14ac:dyDescent="0.2">
      <c r="A236" s="30" t="s">
        <v>40</v>
      </c>
      <c r="E236" s="31" t="s">
        <v>36</v>
      </c>
    </row>
    <row r="237" spans="1:16" ht="242.25" x14ac:dyDescent="0.2">
      <c r="A237" t="s">
        <v>41</v>
      </c>
      <c r="E237" s="29" t="s">
        <v>243</v>
      </c>
    </row>
    <row r="238" spans="1:16" x14ac:dyDescent="0.2">
      <c r="A238" s="20" t="s">
        <v>34</v>
      </c>
      <c r="B238" s="32" t="s">
        <v>248</v>
      </c>
      <c r="C238" s="32" t="s">
        <v>249</v>
      </c>
      <c r="D238" s="20" t="s">
        <v>36</v>
      </c>
      <c r="E238" s="33" t="s">
        <v>250</v>
      </c>
      <c r="F238" s="34" t="s">
        <v>70</v>
      </c>
      <c r="G238" s="35">
        <v>200</v>
      </c>
      <c r="H238" s="36"/>
      <c r="I238" s="37">
        <f>ROUND(ROUND(H238,2)*ROUND(G238,3),2)</f>
        <v>0</v>
      </c>
      <c r="J238" s="34" t="s">
        <v>553</v>
      </c>
      <c r="O238">
        <f>(I238*21)/100</f>
        <v>0</v>
      </c>
      <c r="P238" t="s">
        <v>12</v>
      </c>
    </row>
    <row r="239" spans="1:16" x14ac:dyDescent="0.2">
      <c r="A239" s="28" t="s">
        <v>39</v>
      </c>
      <c r="E239" s="29" t="s">
        <v>36</v>
      </c>
    </row>
    <row r="240" spans="1:16" x14ac:dyDescent="0.2">
      <c r="A240" s="30" t="s">
        <v>40</v>
      </c>
      <c r="E240" s="31" t="s">
        <v>36</v>
      </c>
    </row>
    <row r="241" spans="1:16" ht="191.25" x14ac:dyDescent="0.2">
      <c r="A241" t="s">
        <v>41</v>
      </c>
      <c r="E241" s="29" t="s">
        <v>251</v>
      </c>
    </row>
    <row r="242" spans="1:16" x14ac:dyDescent="0.2">
      <c r="A242" s="20" t="s">
        <v>34</v>
      </c>
      <c r="B242" s="32" t="s">
        <v>252</v>
      </c>
      <c r="C242" s="32" t="s">
        <v>253</v>
      </c>
      <c r="D242" s="20" t="s">
        <v>36</v>
      </c>
      <c r="E242" s="33" t="s">
        <v>254</v>
      </c>
      <c r="F242" s="34" t="s">
        <v>70</v>
      </c>
      <c r="G242" s="35">
        <v>1000</v>
      </c>
      <c r="H242" s="36"/>
      <c r="I242" s="37">
        <f>ROUND(ROUND(H242,2)*ROUND(G242,3),2)</f>
        <v>0</v>
      </c>
      <c r="J242" s="34" t="s">
        <v>553</v>
      </c>
      <c r="O242">
        <f>(I242*21)/100</f>
        <v>0</v>
      </c>
      <c r="P242" t="s">
        <v>12</v>
      </c>
    </row>
    <row r="243" spans="1:16" x14ac:dyDescent="0.2">
      <c r="A243" s="28" t="s">
        <v>39</v>
      </c>
      <c r="E243" s="29" t="s">
        <v>36</v>
      </c>
    </row>
    <row r="244" spans="1:16" x14ac:dyDescent="0.2">
      <c r="A244" s="30" t="s">
        <v>40</v>
      </c>
      <c r="E244" s="31" t="s">
        <v>36</v>
      </c>
    </row>
    <row r="245" spans="1:16" ht="191.25" x14ac:dyDescent="0.2">
      <c r="A245" t="s">
        <v>41</v>
      </c>
      <c r="E245" s="29" t="s">
        <v>251</v>
      </c>
    </row>
    <row r="246" spans="1:16" ht="25.5" x14ac:dyDescent="0.2">
      <c r="A246" s="20" t="s">
        <v>34</v>
      </c>
      <c r="B246" s="32" t="s">
        <v>255</v>
      </c>
      <c r="C246" s="32" t="s">
        <v>256</v>
      </c>
      <c r="D246" s="20" t="s">
        <v>36</v>
      </c>
      <c r="E246" s="33" t="s">
        <v>257</v>
      </c>
      <c r="F246" s="34" t="s">
        <v>70</v>
      </c>
      <c r="G246" s="35">
        <v>300</v>
      </c>
      <c r="H246" s="36"/>
      <c r="I246" s="37">
        <f>ROUND(ROUND(H246,2)*ROUND(G246,3),2)</f>
        <v>0</v>
      </c>
      <c r="J246" s="34" t="s">
        <v>553</v>
      </c>
      <c r="O246">
        <f>(I246*21)/100</f>
        <v>0</v>
      </c>
      <c r="P246" t="s">
        <v>12</v>
      </c>
    </row>
    <row r="247" spans="1:16" x14ac:dyDescent="0.2">
      <c r="A247" s="28" t="s">
        <v>39</v>
      </c>
      <c r="E247" s="29" t="s">
        <v>36</v>
      </c>
    </row>
    <row r="248" spans="1:16" x14ac:dyDescent="0.2">
      <c r="A248" s="30" t="s">
        <v>40</v>
      </c>
      <c r="E248" s="31" t="s">
        <v>36</v>
      </c>
    </row>
    <row r="249" spans="1:16" ht="191.25" x14ac:dyDescent="0.2">
      <c r="A249" t="s">
        <v>41</v>
      </c>
      <c r="E249" s="29" t="s">
        <v>251</v>
      </c>
    </row>
    <row r="250" spans="1:16" x14ac:dyDescent="0.2">
      <c r="A250" s="20" t="s">
        <v>34</v>
      </c>
      <c r="B250" s="32" t="s">
        <v>258</v>
      </c>
      <c r="C250" s="32" t="s">
        <v>259</v>
      </c>
      <c r="D250" s="20" t="s">
        <v>36</v>
      </c>
      <c r="E250" s="33" t="s">
        <v>260</v>
      </c>
      <c r="F250" s="34" t="s">
        <v>70</v>
      </c>
      <c r="G250" s="35">
        <v>300</v>
      </c>
      <c r="H250" s="36"/>
      <c r="I250" s="37">
        <f>ROUND(ROUND(H250,2)*ROUND(G250,3),2)</f>
        <v>0</v>
      </c>
      <c r="J250" s="34" t="s">
        <v>553</v>
      </c>
      <c r="O250">
        <f>(I250*21)/100</f>
        <v>0</v>
      </c>
      <c r="P250" t="s">
        <v>12</v>
      </c>
    </row>
    <row r="251" spans="1:16" x14ac:dyDescent="0.2">
      <c r="A251" s="28" t="s">
        <v>39</v>
      </c>
      <c r="E251" s="29" t="s">
        <v>36</v>
      </c>
    </row>
    <row r="252" spans="1:16" x14ac:dyDescent="0.2">
      <c r="A252" s="30" t="s">
        <v>40</v>
      </c>
      <c r="E252" s="31" t="s">
        <v>36</v>
      </c>
    </row>
    <row r="253" spans="1:16" ht="191.25" x14ac:dyDescent="0.2">
      <c r="A253" t="s">
        <v>41</v>
      </c>
      <c r="E253" s="29" t="s">
        <v>251</v>
      </c>
    </row>
    <row r="254" spans="1:16" x14ac:dyDescent="0.2">
      <c r="A254" s="20" t="s">
        <v>34</v>
      </c>
      <c r="B254" s="32" t="s">
        <v>261</v>
      </c>
      <c r="C254" s="32" t="s">
        <v>262</v>
      </c>
      <c r="D254" s="20" t="s">
        <v>36</v>
      </c>
      <c r="E254" s="33" t="s">
        <v>263</v>
      </c>
      <c r="F254" s="34" t="s">
        <v>70</v>
      </c>
      <c r="G254" s="35">
        <v>300</v>
      </c>
      <c r="H254" s="36"/>
      <c r="I254" s="37">
        <f>ROUND(ROUND(H254,2)*ROUND(G254,3),2)</f>
        <v>0</v>
      </c>
      <c r="J254" s="34" t="s">
        <v>553</v>
      </c>
      <c r="O254">
        <f>(I254*21)/100</f>
        <v>0</v>
      </c>
      <c r="P254" t="s">
        <v>12</v>
      </c>
    </row>
    <row r="255" spans="1:16" x14ac:dyDescent="0.2">
      <c r="A255" s="28" t="s">
        <v>39</v>
      </c>
      <c r="E255" s="29" t="s">
        <v>36</v>
      </c>
    </row>
    <row r="256" spans="1:16" x14ac:dyDescent="0.2">
      <c r="A256" s="30" t="s">
        <v>40</v>
      </c>
      <c r="E256" s="31" t="s">
        <v>36</v>
      </c>
    </row>
    <row r="257" spans="1:16" ht="191.25" x14ac:dyDescent="0.2">
      <c r="A257" t="s">
        <v>41</v>
      </c>
      <c r="E257" s="29" t="s">
        <v>251</v>
      </c>
    </row>
    <row r="258" spans="1:16" x14ac:dyDescent="0.2">
      <c r="A258" s="20" t="s">
        <v>34</v>
      </c>
      <c r="B258" s="32" t="s">
        <v>264</v>
      </c>
      <c r="C258" s="32" t="s">
        <v>265</v>
      </c>
      <c r="D258" s="20" t="s">
        <v>36</v>
      </c>
      <c r="E258" s="33" t="s">
        <v>266</v>
      </c>
      <c r="F258" s="34" t="s">
        <v>70</v>
      </c>
      <c r="G258" s="35">
        <v>100</v>
      </c>
      <c r="H258" s="36"/>
      <c r="I258" s="37">
        <f>ROUND(ROUND(H258,2)*ROUND(G258,3),2)</f>
        <v>0</v>
      </c>
      <c r="J258" s="34" t="s">
        <v>553</v>
      </c>
      <c r="O258">
        <f>(I258*21)/100</f>
        <v>0</v>
      </c>
      <c r="P258" t="s">
        <v>12</v>
      </c>
    </row>
    <row r="259" spans="1:16" x14ac:dyDescent="0.2">
      <c r="A259" s="28" t="s">
        <v>39</v>
      </c>
      <c r="E259" s="29" t="s">
        <v>36</v>
      </c>
    </row>
    <row r="260" spans="1:16" x14ac:dyDescent="0.2">
      <c r="A260" s="30" t="s">
        <v>40</v>
      </c>
      <c r="E260" s="31" t="s">
        <v>36</v>
      </c>
    </row>
    <row r="261" spans="1:16" ht="191.25" x14ac:dyDescent="0.2">
      <c r="A261" t="s">
        <v>41</v>
      </c>
      <c r="E261" s="29" t="s">
        <v>251</v>
      </c>
    </row>
    <row r="262" spans="1:16" x14ac:dyDescent="0.2">
      <c r="A262" s="20" t="s">
        <v>34</v>
      </c>
      <c r="B262" s="32" t="s">
        <v>267</v>
      </c>
      <c r="C262" s="32" t="s">
        <v>268</v>
      </c>
      <c r="D262" s="20" t="s">
        <v>36</v>
      </c>
      <c r="E262" s="33" t="s">
        <v>269</v>
      </c>
      <c r="F262" s="34" t="s">
        <v>70</v>
      </c>
      <c r="G262" s="35">
        <v>100</v>
      </c>
      <c r="H262" s="36"/>
      <c r="I262" s="37">
        <f>ROUND(ROUND(H262,2)*ROUND(G262,3),2)</f>
        <v>0</v>
      </c>
      <c r="J262" s="34" t="s">
        <v>553</v>
      </c>
      <c r="O262">
        <f>(I262*21)/100</f>
        <v>0</v>
      </c>
      <c r="P262" t="s">
        <v>12</v>
      </c>
    </row>
    <row r="263" spans="1:16" x14ac:dyDescent="0.2">
      <c r="A263" s="28" t="s">
        <v>39</v>
      </c>
      <c r="E263" s="29" t="s">
        <v>36</v>
      </c>
    </row>
    <row r="264" spans="1:16" x14ac:dyDescent="0.2">
      <c r="A264" s="30" t="s">
        <v>40</v>
      </c>
      <c r="E264" s="31" t="s">
        <v>36</v>
      </c>
    </row>
    <row r="265" spans="1:16" ht="191.25" x14ac:dyDescent="0.2">
      <c r="A265" t="s">
        <v>41</v>
      </c>
      <c r="E265" s="29" t="s">
        <v>251</v>
      </c>
    </row>
    <row r="266" spans="1:16" ht="25.5" x14ac:dyDescent="0.2">
      <c r="A266" s="20" t="s">
        <v>34</v>
      </c>
      <c r="B266" s="32" t="s">
        <v>270</v>
      </c>
      <c r="C266" s="32" t="s">
        <v>271</v>
      </c>
      <c r="D266" s="20" t="s">
        <v>36</v>
      </c>
      <c r="E266" s="33" t="s">
        <v>272</v>
      </c>
      <c r="F266" s="34" t="s">
        <v>70</v>
      </c>
      <c r="G266" s="35">
        <v>100</v>
      </c>
      <c r="H266" s="36"/>
      <c r="I266" s="37">
        <f>ROUND(ROUND(H266,2)*ROUND(G266,3),2)</f>
        <v>0</v>
      </c>
      <c r="J266" s="34" t="s">
        <v>553</v>
      </c>
      <c r="O266">
        <f>(I266*21)/100</f>
        <v>0</v>
      </c>
      <c r="P266" t="s">
        <v>12</v>
      </c>
    </row>
    <row r="267" spans="1:16" x14ac:dyDescent="0.2">
      <c r="A267" s="28" t="s">
        <v>39</v>
      </c>
      <c r="E267" s="29" t="s">
        <v>36</v>
      </c>
    </row>
    <row r="268" spans="1:16" x14ac:dyDescent="0.2">
      <c r="A268" s="30" t="s">
        <v>40</v>
      </c>
      <c r="E268" s="31" t="s">
        <v>36</v>
      </c>
    </row>
    <row r="269" spans="1:16" ht="191.25" x14ac:dyDescent="0.2">
      <c r="A269" t="s">
        <v>41</v>
      </c>
      <c r="E269" s="29" t="s">
        <v>251</v>
      </c>
    </row>
    <row r="270" spans="1:16" ht="25.5" x14ac:dyDescent="0.2">
      <c r="A270" s="20" t="s">
        <v>34</v>
      </c>
      <c r="B270" s="32" t="s">
        <v>273</v>
      </c>
      <c r="C270" s="32" t="s">
        <v>274</v>
      </c>
      <c r="D270" s="20" t="s">
        <v>36</v>
      </c>
      <c r="E270" s="33" t="s">
        <v>275</v>
      </c>
      <c r="F270" s="34" t="s">
        <v>70</v>
      </c>
      <c r="G270" s="35">
        <v>50</v>
      </c>
      <c r="H270" s="36"/>
      <c r="I270" s="37">
        <f>ROUND(ROUND(H270,2)*ROUND(G270,3),2)</f>
        <v>0</v>
      </c>
      <c r="J270" s="34" t="s">
        <v>553</v>
      </c>
      <c r="O270">
        <f>(I270*21)/100</f>
        <v>0</v>
      </c>
      <c r="P270" t="s">
        <v>12</v>
      </c>
    </row>
    <row r="271" spans="1:16" x14ac:dyDescent="0.2">
      <c r="A271" s="28" t="s">
        <v>39</v>
      </c>
      <c r="E271" s="29" t="s">
        <v>36</v>
      </c>
    </row>
    <row r="272" spans="1:16" x14ac:dyDescent="0.2">
      <c r="A272" s="30" t="s">
        <v>40</v>
      </c>
      <c r="E272" s="31" t="s">
        <v>36</v>
      </c>
    </row>
    <row r="273" spans="1:16" ht="191.25" x14ac:dyDescent="0.2">
      <c r="A273" t="s">
        <v>41</v>
      </c>
      <c r="E273" s="29" t="s">
        <v>251</v>
      </c>
    </row>
    <row r="274" spans="1:16" x14ac:dyDescent="0.2">
      <c r="A274" s="20" t="s">
        <v>34</v>
      </c>
      <c r="B274" s="32" t="s">
        <v>276</v>
      </c>
      <c r="C274" s="32" t="s">
        <v>277</v>
      </c>
      <c r="D274" s="20" t="s">
        <v>36</v>
      </c>
      <c r="E274" s="33" t="s">
        <v>278</v>
      </c>
      <c r="F274" s="34" t="s">
        <v>70</v>
      </c>
      <c r="G274" s="35">
        <v>200</v>
      </c>
      <c r="H274" s="36"/>
      <c r="I274" s="37">
        <f>ROUND(ROUND(H274,2)*ROUND(G274,3),2)</f>
        <v>0</v>
      </c>
      <c r="J274" s="34" t="s">
        <v>553</v>
      </c>
      <c r="O274">
        <f>(I274*21)/100</f>
        <v>0</v>
      </c>
      <c r="P274" t="s">
        <v>12</v>
      </c>
    </row>
    <row r="275" spans="1:16" x14ac:dyDescent="0.2">
      <c r="A275" s="28" t="s">
        <v>39</v>
      </c>
      <c r="E275" s="29" t="s">
        <v>36</v>
      </c>
    </row>
    <row r="276" spans="1:16" x14ac:dyDescent="0.2">
      <c r="A276" s="30" t="s">
        <v>40</v>
      </c>
      <c r="E276" s="31" t="s">
        <v>36</v>
      </c>
    </row>
    <row r="277" spans="1:16" ht="102" x14ac:dyDescent="0.2">
      <c r="A277" t="s">
        <v>41</v>
      </c>
      <c r="E277" s="29" t="s">
        <v>279</v>
      </c>
    </row>
    <row r="278" spans="1:16" x14ac:dyDescent="0.2">
      <c r="A278" s="20" t="s">
        <v>34</v>
      </c>
      <c r="B278" s="32" t="s">
        <v>280</v>
      </c>
      <c r="C278" s="32" t="s">
        <v>281</v>
      </c>
      <c r="D278" s="20" t="s">
        <v>36</v>
      </c>
      <c r="E278" s="33" t="s">
        <v>282</v>
      </c>
      <c r="F278" s="34" t="s">
        <v>70</v>
      </c>
      <c r="G278" s="35">
        <v>200</v>
      </c>
      <c r="H278" s="36"/>
      <c r="I278" s="37">
        <f>ROUND(ROUND(H278,2)*ROUND(G278,3),2)</f>
        <v>0</v>
      </c>
      <c r="J278" s="34" t="s">
        <v>553</v>
      </c>
      <c r="O278">
        <f>(I278*21)/100</f>
        <v>0</v>
      </c>
      <c r="P278" t="s">
        <v>12</v>
      </c>
    </row>
    <row r="279" spans="1:16" x14ac:dyDescent="0.2">
      <c r="A279" s="28" t="s">
        <v>39</v>
      </c>
      <c r="E279" s="29" t="s">
        <v>36</v>
      </c>
    </row>
    <row r="280" spans="1:16" x14ac:dyDescent="0.2">
      <c r="A280" s="30" t="s">
        <v>40</v>
      </c>
      <c r="E280" s="31" t="s">
        <v>36</v>
      </c>
    </row>
    <row r="281" spans="1:16" ht="102" x14ac:dyDescent="0.2">
      <c r="A281" t="s">
        <v>41</v>
      </c>
      <c r="E281" s="29" t="s">
        <v>279</v>
      </c>
    </row>
    <row r="282" spans="1:16" x14ac:dyDescent="0.2">
      <c r="A282" s="20" t="s">
        <v>34</v>
      </c>
      <c r="B282" s="32" t="s">
        <v>283</v>
      </c>
      <c r="C282" s="32" t="s">
        <v>284</v>
      </c>
      <c r="D282" s="20" t="s">
        <v>36</v>
      </c>
      <c r="E282" s="33" t="s">
        <v>285</v>
      </c>
      <c r="F282" s="34" t="s">
        <v>70</v>
      </c>
      <c r="G282" s="35">
        <v>2000</v>
      </c>
      <c r="H282" s="36"/>
      <c r="I282" s="37">
        <f>ROUND(ROUND(H282,2)*ROUND(G282,3),2)</f>
        <v>0</v>
      </c>
      <c r="J282" s="34" t="s">
        <v>553</v>
      </c>
      <c r="O282">
        <f>(I282*21)/100</f>
        <v>0</v>
      </c>
      <c r="P282" t="s">
        <v>12</v>
      </c>
    </row>
    <row r="283" spans="1:16" x14ac:dyDescent="0.2">
      <c r="A283" s="28" t="s">
        <v>39</v>
      </c>
      <c r="E283" s="29" t="s">
        <v>36</v>
      </c>
    </row>
    <row r="284" spans="1:16" x14ac:dyDescent="0.2">
      <c r="A284" s="30" t="s">
        <v>40</v>
      </c>
      <c r="E284" s="31" t="s">
        <v>36</v>
      </c>
    </row>
    <row r="285" spans="1:16" ht="102" x14ac:dyDescent="0.2">
      <c r="A285" t="s">
        <v>41</v>
      </c>
      <c r="E285" s="29" t="s">
        <v>279</v>
      </c>
    </row>
    <row r="286" spans="1:16" x14ac:dyDescent="0.2">
      <c r="A286" s="20" t="s">
        <v>34</v>
      </c>
      <c r="B286" s="32" t="s">
        <v>286</v>
      </c>
      <c r="C286" s="32" t="s">
        <v>287</v>
      </c>
      <c r="D286" s="20" t="s">
        <v>36</v>
      </c>
      <c r="E286" s="33" t="s">
        <v>288</v>
      </c>
      <c r="F286" s="34" t="s">
        <v>70</v>
      </c>
      <c r="G286" s="35">
        <v>2000</v>
      </c>
      <c r="H286" s="36"/>
      <c r="I286" s="37">
        <f>ROUND(ROUND(H286,2)*ROUND(G286,3),2)</f>
        <v>0</v>
      </c>
      <c r="J286" s="34" t="s">
        <v>553</v>
      </c>
      <c r="O286">
        <f>(I286*21)/100</f>
        <v>0</v>
      </c>
      <c r="P286" t="s">
        <v>12</v>
      </c>
    </row>
    <row r="287" spans="1:16" x14ac:dyDescent="0.2">
      <c r="A287" s="28" t="s">
        <v>39</v>
      </c>
      <c r="E287" s="29" t="s">
        <v>36</v>
      </c>
    </row>
    <row r="288" spans="1:16" x14ac:dyDescent="0.2">
      <c r="A288" s="30" t="s">
        <v>40</v>
      </c>
      <c r="E288" s="31" t="s">
        <v>36</v>
      </c>
    </row>
    <row r="289" spans="1:18" ht="102.75" thickBot="1" x14ac:dyDescent="0.25">
      <c r="A289" t="s">
        <v>41</v>
      </c>
      <c r="E289" s="29" t="s">
        <v>279</v>
      </c>
    </row>
    <row r="290" spans="1:18" ht="16.5" thickBot="1" x14ac:dyDescent="0.3">
      <c r="A290" s="42" t="s">
        <v>32</v>
      </c>
      <c r="B290" s="13"/>
      <c r="C290" s="14" t="s">
        <v>26</v>
      </c>
      <c r="D290" s="15"/>
      <c r="E290" s="43" t="s">
        <v>289</v>
      </c>
      <c r="F290" s="15"/>
      <c r="G290" s="15"/>
      <c r="H290" s="15"/>
      <c r="I290" s="17">
        <f>0+Q290</f>
        <v>0</v>
      </c>
      <c r="J290" s="18"/>
      <c r="O290">
        <f>0+R290</f>
        <v>0</v>
      </c>
      <c r="Q290">
        <f>0+I291+I295+I299</f>
        <v>0</v>
      </c>
      <c r="R290">
        <f>0+O291+O295+O299</f>
        <v>0</v>
      </c>
    </row>
    <row r="291" spans="1:18" x14ac:dyDescent="0.2">
      <c r="A291" s="20" t="s">
        <v>34</v>
      </c>
      <c r="B291" s="32" t="s">
        <v>290</v>
      </c>
      <c r="C291" s="32" t="s">
        <v>291</v>
      </c>
      <c r="D291" s="20" t="s">
        <v>36</v>
      </c>
      <c r="E291" s="33" t="s">
        <v>292</v>
      </c>
      <c r="F291" s="34" t="s">
        <v>70</v>
      </c>
      <c r="G291" s="35">
        <v>100</v>
      </c>
      <c r="H291" s="36"/>
      <c r="I291" s="37">
        <f>ROUND(ROUND(H291,2)*ROUND(G291,3),2)</f>
        <v>0</v>
      </c>
      <c r="J291" s="34" t="s">
        <v>553</v>
      </c>
      <c r="O291">
        <f>(I291*21)/100</f>
        <v>0</v>
      </c>
      <c r="P291" t="s">
        <v>12</v>
      </c>
    </row>
    <row r="292" spans="1:18" x14ac:dyDescent="0.2">
      <c r="A292" s="28" t="s">
        <v>39</v>
      </c>
      <c r="E292" s="29" t="s">
        <v>36</v>
      </c>
    </row>
    <row r="293" spans="1:18" x14ac:dyDescent="0.2">
      <c r="A293" s="30" t="s">
        <v>40</v>
      </c>
      <c r="E293" s="31" t="s">
        <v>36</v>
      </c>
    </row>
    <row r="294" spans="1:18" ht="102" x14ac:dyDescent="0.2">
      <c r="A294" t="s">
        <v>41</v>
      </c>
      <c r="E294" s="29" t="s">
        <v>293</v>
      </c>
    </row>
    <row r="295" spans="1:18" ht="25.5" x14ac:dyDescent="0.2">
      <c r="A295" s="20" t="s">
        <v>34</v>
      </c>
      <c r="B295" s="32" t="s">
        <v>294</v>
      </c>
      <c r="C295" s="32" t="s">
        <v>295</v>
      </c>
      <c r="D295" s="20" t="s">
        <v>36</v>
      </c>
      <c r="E295" s="33" t="s">
        <v>296</v>
      </c>
      <c r="F295" s="34" t="s">
        <v>70</v>
      </c>
      <c r="G295" s="35">
        <v>100</v>
      </c>
      <c r="H295" s="36"/>
      <c r="I295" s="37">
        <f>ROUND(ROUND(H295,2)*ROUND(G295,3),2)</f>
        <v>0</v>
      </c>
      <c r="J295" s="34" t="s">
        <v>553</v>
      </c>
      <c r="O295">
        <f>(I295*21)/100</f>
        <v>0</v>
      </c>
      <c r="P295" t="s">
        <v>12</v>
      </c>
    </row>
    <row r="296" spans="1:18" x14ac:dyDescent="0.2">
      <c r="A296" s="28" t="s">
        <v>39</v>
      </c>
      <c r="E296" s="29" t="s">
        <v>36</v>
      </c>
    </row>
    <row r="297" spans="1:18" x14ac:dyDescent="0.2">
      <c r="A297" s="30" t="s">
        <v>40</v>
      </c>
      <c r="E297" s="31" t="s">
        <v>36</v>
      </c>
    </row>
    <row r="298" spans="1:18" ht="102" x14ac:dyDescent="0.2">
      <c r="A298" t="s">
        <v>41</v>
      </c>
      <c r="E298" s="29" t="s">
        <v>293</v>
      </c>
      <c r="J298" s="44"/>
    </row>
    <row r="299" spans="1:18" x14ac:dyDescent="0.2">
      <c r="A299" s="20" t="s">
        <v>34</v>
      </c>
      <c r="B299" s="32" t="s">
        <v>297</v>
      </c>
      <c r="C299" s="32" t="s">
        <v>298</v>
      </c>
      <c r="D299" s="20" t="s">
        <v>36</v>
      </c>
      <c r="E299" s="33" t="s">
        <v>299</v>
      </c>
      <c r="F299" s="34" t="s">
        <v>70</v>
      </c>
      <c r="G299" s="35">
        <v>100</v>
      </c>
      <c r="H299" s="36"/>
      <c r="I299" s="37">
        <f>ROUND(ROUND(H299,2)*ROUND(G299,3),2)</f>
        <v>0</v>
      </c>
      <c r="J299" s="34" t="s">
        <v>553</v>
      </c>
      <c r="O299">
        <f>(I299*21)/100</f>
        <v>0</v>
      </c>
      <c r="P299" t="s">
        <v>12</v>
      </c>
    </row>
    <row r="300" spans="1:18" x14ac:dyDescent="0.2">
      <c r="A300" s="28" t="s">
        <v>39</v>
      </c>
      <c r="E300" s="29" t="s">
        <v>36</v>
      </c>
    </row>
    <row r="301" spans="1:18" x14ac:dyDescent="0.2">
      <c r="A301" s="30" t="s">
        <v>40</v>
      </c>
      <c r="E301" s="31" t="s">
        <v>36</v>
      </c>
    </row>
    <row r="302" spans="1:18" ht="102.75" thickBot="1" x14ac:dyDescent="0.25">
      <c r="A302" t="s">
        <v>41</v>
      </c>
      <c r="E302" s="45" t="s">
        <v>300</v>
      </c>
    </row>
    <row r="303" spans="1:18" ht="16.5" thickBot="1" x14ac:dyDescent="0.3">
      <c r="A303" s="42" t="s">
        <v>32</v>
      </c>
      <c r="B303" s="13"/>
      <c r="C303" s="14" t="s">
        <v>57</v>
      </c>
      <c r="D303" s="15"/>
      <c r="E303" s="43" t="s">
        <v>301</v>
      </c>
      <c r="F303" s="15"/>
      <c r="G303" s="15"/>
      <c r="H303" s="15"/>
      <c r="I303" s="17">
        <f>0+Q303</f>
        <v>0</v>
      </c>
      <c r="J303" s="46"/>
      <c r="O303">
        <f>0+R303</f>
        <v>0</v>
      </c>
      <c r="Q303">
        <f>0+I304+I308+I312+I316+I320</f>
        <v>0</v>
      </c>
      <c r="R303">
        <f>0+O304+O308+O312+O316+O320</f>
        <v>0</v>
      </c>
    </row>
    <row r="304" spans="1:18" x14ac:dyDescent="0.2">
      <c r="A304" s="20" t="s">
        <v>34</v>
      </c>
      <c r="B304" s="21" t="s">
        <v>302</v>
      </c>
      <c r="C304" s="21" t="s">
        <v>303</v>
      </c>
      <c r="D304" s="22" t="s">
        <v>36</v>
      </c>
      <c r="E304" s="23" t="s">
        <v>304</v>
      </c>
      <c r="F304" s="24" t="s">
        <v>97</v>
      </c>
      <c r="G304" s="25">
        <v>200</v>
      </c>
      <c r="H304" s="26"/>
      <c r="I304" s="27">
        <f>ROUND(ROUND(H304,2)*ROUND(G304,3),2)</f>
        <v>0</v>
      </c>
      <c r="J304" s="24" t="s">
        <v>553</v>
      </c>
      <c r="O304">
        <f>(I304*21)/100</f>
        <v>0</v>
      </c>
      <c r="P304" t="s">
        <v>12</v>
      </c>
    </row>
    <row r="305" spans="1:16" x14ac:dyDescent="0.2">
      <c r="A305" s="28" t="s">
        <v>39</v>
      </c>
      <c r="E305" s="29" t="s">
        <v>305</v>
      </c>
    </row>
    <row r="306" spans="1:16" x14ac:dyDescent="0.2">
      <c r="A306" s="30" t="s">
        <v>40</v>
      </c>
      <c r="E306" s="31" t="s">
        <v>36</v>
      </c>
    </row>
    <row r="307" spans="1:16" ht="76.5" x14ac:dyDescent="0.2">
      <c r="A307" t="s">
        <v>41</v>
      </c>
      <c r="E307" s="29" t="s">
        <v>306</v>
      </c>
      <c r="J307" s="47"/>
    </row>
    <row r="308" spans="1:16" x14ac:dyDescent="0.2">
      <c r="A308" s="20" t="s">
        <v>34</v>
      </c>
      <c r="B308" s="32" t="s">
        <v>307</v>
      </c>
      <c r="C308" s="32" t="s">
        <v>308</v>
      </c>
      <c r="D308" s="20" t="s">
        <v>36</v>
      </c>
      <c r="E308" s="33" t="s">
        <v>309</v>
      </c>
      <c r="F308" s="34" t="s">
        <v>310</v>
      </c>
      <c r="G308" s="35">
        <v>30</v>
      </c>
      <c r="H308" s="36"/>
      <c r="I308" s="37">
        <f>ROUND(ROUND(H308,2)*ROUND(G308,3),2)</f>
        <v>0</v>
      </c>
      <c r="J308" s="34" t="s">
        <v>553</v>
      </c>
      <c r="O308">
        <f>(I308*21)/100</f>
        <v>0</v>
      </c>
      <c r="P308" t="s">
        <v>12</v>
      </c>
    </row>
    <row r="309" spans="1:16" x14ac:dyDescent="0.2">
      <c r="A309" s="28" t="s">
        <v>39</v>
      </c>
      <c r="E309" s="29" t="s">
        <v>36</v>
      </c>
    </row>
    <row r="310" spans="1:16" x14ac:dyDescent="0.2">
      <c r="A310" s="30" t="s">
        <v>40</v>
      </c>
      <c r="E310" s="31" t="s">
        <v>36</v>
      </c>
    </row>
    <row r="311" spans="1:16" ht="191.25" x14ac:dyDescent="0.2">
      <c r="A311" t="s">
        <v>41</v>
      </c>
      <c r="E311" s="29" t="s">
        <v>311</v>
      </c>
      <c r="J311" s="44"/>
    </row>
    <row r="312" spans="1:16" x14ac:dyDescent="0.2">
      <c r="A312" s="20" t="s">
        <v>34</v>
      </c>
      <c r="B312" s="32" t="s">
        <v>312</v>
      </c>
      <c r="C312" s="32" t="s">
        <v>313</v>
      </c>
      <c r="D312" s="20" t="s">
        <v>36</v>
      </c>
      <c r="E312" s="33" t="s">
        <v>314</v>
      </c>
      <c r="F312" s="34" t="s">
        <v>70</v>
      </c>
      <c r="G312" s="35">
        <v>200</v>
      </c>
      <c r="H312" s="36"/>
      <c r="I312" s="37">
        <f>ROUND(ROUND(H312,2)*ROUND(G312,3),2)</f>
        <v>0</v>
      </c>
      <c r="J312" s="34" t="s">
        <v>553</v>
      </c>
      <c r="O312">
        <f>(I312*21)/100</f>
        <v>0</v>
      </c>
      <c r="P312" t="s">
        <v>12</v>
      </c>
    </row>
    <row r="313" spans="1:16" x14ac:dyDescent="0.2">
      <c r="A313" s="28" t="s">
        <v>39</v>
      </c>
      <c r="E313" s="29" t="s">
        <v>315</v>
      </c>
    </row>
    <row r="314" spans="1:16" x14ac:dyDescent="0.2">
      <c r="A314" s="30" t="s">
        <v>40</v>
      </c>
      <c r="E314" s="31" t="s">
        <v>36</v>
      </c>
    </row>
    <row r="315" spans="1:16" ht="76.5" x14ac:dyDescent="0.2">
      <c r="A315" t="s">
        <v>41</v>
      </c>
      <c r="E315" s="29" t="s">
        <v>316</v>
      </c>
    </row>
    <row r="316" spans="1:16" x14ac:dyDescent="0.2">
      <c r="A316" s="20" t="s">
        <v>34</v>
      </c>
      <c r="B316" s="32" t="s">
        <v>317</v>
      </c>
      <c r="C316" s="32" t="s">
        <v>318</v>
      </c>
      <c r="D316" s="20" t="s">
        <v>319</v>
      </c>
      <c r="E316" s="33" t="s">
        <v>320</v>
      </c>
      <c r="F316" s="34" t="s">
        <v>70</v>
      </c>
      <c r="G316" s="35">
        <v>200</v>
      </c>
      <c r="H316" s="36"/>
      <c r="I316" s="37">
        <f>ROUND(ROUND(H316,2)*ROUND(G316,3),2)</f>
        <v>0</v>
      </c>
      <c r="J316" s="34" t="s">
        <v>553</v>
      </c>
      <c r="O316">
        <f>(I316*21)/100</f>
        <v>0</v>
      </c>
      <c r="P316" t="s">
        <v>12</v>
      </c>
    </row>
    <row r="317" spans="1:16" x14ac:dyDescent="0.2">
      <c r="A317" s="28" t="s">
        <v>39</v>
      </c>
      <c r="E317" s="29" t="s">
        <v>321</v>
      </c>
    </row>
    <row r="318" spans="1:16" x14ac:dyDescent="0.2">
      <c r="A318" s="30" t="s">
        <v>40</v>
      </c>
      <c r="E318" s="31" t="s">
        <v>36</v>
      </c>
    </row>
    <row r="319" spans="1:16" ht="140.25" x14ac:dyDescent="0.2">
      <c r="A319" t="s">
        <v>41</v>
      </c>
      <c r="E319" s="29" t="s">
        <v>322</v>
      </c>
    </row>
    <row r="320" spans="1:16" x14ac:dyDescent="0.2">
      <c r="A320" s="20" t="s">
        <v>34</v>
      </c>
      <c r="B320" s="32" t="s">
        <v>323</v>
      </c>
      <c r="C320" s="32" t="s">
        <v>324</v>
      </c>
      <c r="D320" s="20" t="s">
        <v>36</v>
      </c>
      <c r="E320" s="33" t="s">
        <v>325</v>
      </c>
      <c r="F320" s="34" t="s">
        <v>70</v>
      </c>
      <c r="G320" s="35">
        <v>100</v>
      </c>
      <c r="H320" s="36"/>
      <c r="I320" s="37">
        <f>ROUND(ROUND(H320,2)*ROUND(G320,3),2)</f>
        <v>0</v>
      </c>
      <c r="J320" s="34" t="s">
        <v>553</v>
      </c>
      <c r="O320">
        <f>(I320*21)/100</f>
        <v>0</v>
      </c>
      <c r="P320" t="s">
        <v>12</v>
      </c>
    </row>
    <row r="321" spans="1:18" x14ac:dyDescent="0.2">
      <c r="A321" s="28" t="s">
        <v>39</v>
      </c>
      <c r="E321" s="29" t="s">
        <v>326</v>
      </c>
    </row>
    <row r="322" spans="1:18" x14ac:dyDescent="0.2">
      <c r="A322" s="30" t="s">
        <v>40</v>
      </c>
      <c r="E322" s="31" t="s">
        <v>36</v>
      </c>
    </row>
    <row r="323" spans="1:18" ht="153.75" thickBot="1" x14ac:dyDescent="0.25">
      <c r="A323" t="s">
        <v>41</v>
      </c>
      <c r="E323" s="29" t="s">
        <v>327</v>
      </c>
    </row>
    <row r="324" spans="1:18" ht="16.5" thickBot="1" x14ac:dyDescent="0.3">
      <c r="A324" s="42" t="s">
        <v>32</v>
      </c>
      <c r="B324" s="13"/>
      <c r="C324" s="14" t="s">
        <v>60</v>
      </c>
      <c r="D324" s="15"/>
      <c r="E324" s="43" t="s">
        <v>328</v>
      </c>
      <c r="F324" s="15"/>
      <c r="G324" s="15"/>
      <c r="H324" s="15"/>
      <c r="I324" s="17">
        <f>0+Q324</f>
        <v>0</v>
      </c>
      <c r="J324" s="46"/>
      <c r="O324">
        <f>0+R324</f>
        <v>0</v>
      </c>
      <c r="Q324">
        <f>0+I325+I329+I333+I337+I341+I345+I349+I353+I357+I361+I365+I369+I373+I377+I381</f>
        <v>0</v>
      </c>
      <c r="R324">
        <f>0+O325+O329+O333+O337+O341+O345+O349+O353+O357+O361+O365+O369+O373+O377+O381</f>
        <v>0</v>
      </c>
    </row>
    <row r="325" spans="1:18" x14ac:dyDescent="0.2">
      <c r="A325" s="20" t="s">
        <v>34</v>
      </c>
      <c r="B325" s="32" t="s">
        <v>329</v>
      </c>
      <c r="C325" s="32" t="s">
        <v>330</v>
      </c>
      <c r="D325" s="20" t="s">
        <v>36</v>
      </c>
      <c r="E325" s="33" t="s">
        <v>331</v>
      </c>
      <c r="F325" s="34" t="s">
        <v>97</v>
      </c>
      <c r="G325" s="35">
        <v>50</v>
      </c>
      <c r="H325" s="36"/>
      <c r="I325" s="37">
        <f>ROUND(ROUND(H325,2)*ROUND(G325,3),2)</f>
        <v>0</v>
      </c>
      <c r="J325" s="34" t="s">
        <v>553</v>
      </c>
      <c r="O325">
        <f>(I325*21)/100</f>
        <v>0</v>
      </c>
      <c r="P325" t="s">
        <v>12</v>
      </c>
    </row>
    <row r="326" spans="1:18" x14ac:dyDescent="0.2">
      <c r="A326" s="28" t="s">
        <v>39</v>
      </c>
      <c r="E326" s="29" t="s">
        <v>36</v>
      </c>
    </row>
    <row r="327" spans="1:18" x14ac:dyDescent="0.2">
      <c r="A327" s="30" t="s">
        <v>40</v>
      </c>
      <c r="E327" s="31" t="s">
        <v>36</v>
      </c>
    </row>
    <row r="328" spans="1:18" ht="255" x14ac:dyDescent="0.2">
      <c r="A328" t="s">
        <v>41</v>
      </c>
      <c r="E328" s="29" t="s">
        <v>332</v>
      </c>
      <c r="J328" s="47"/>
    </row>
    <row r="329" spans="1:18" x14ac:dyDescent="0.2">
      <c r="A329" s="20" t="s">
        <v>34</v>
      </c>
      <c r="B329" s="32" t="s">
        <v>333</v>
      </c>
      <c r="C329" s="32" t="s">
        <v>334</v>
      </c>
      <c r="D329" s="20" t="s">
        <v>36</v>
      </c>
      <c r="E329" s="33" t="s">
        <v>335</v>
      </c>
      <c r="F329" s="34" t="s">
        <v>97</v>
      </c>
      <c r="G329" s="35">
        <v>50</v>
      </c>
      <c r="H329" s="36"/>
      <c r="I329" s="37">
        <f>ROUND(ROUND(H329,2)*ROUND(G329,3),2)</f>
        <v>0</v>
      </c>
      <c r="J329" s="34" t="s">
        <v>553</v>
      </c>
      <c r="O329">
        <f>(I329*21)/100</f>
        <v>0</v>
      </c>
      <c r="P329" t="s">
        <v>12</v>
      </c>
    </row>
    <row r="330" spans="1:18" x14ac:dyDescent="0.2">
      <c r="A330" s="28" t="s">
        <v>39</v>
      </c>
      <c r="E330" s="29" t="s">
        <v>36</v>
      </c>
    </row>
    <row r="331" spans="1:18" x14ac:dyDescent="0.2">
      <c r="A331" s="30" t="s">
        <v>40</v>
      </c>
      <c r="E331" s="31" t="s">
        <v>36</v>
      </c>
    </row>
    <row r="332" spans="1:18" ht="255" x14ac:dyDescent="0.2">
      <c r="A332" t="s">
        <v>41</v>
      </c>
      <c r="E332" s="29" t="s">
        <v>332</v>
      </c>
      <c r="J332" s="44"/>
    </row>
    <row r="333" spans="1:18" x14ac:dyDescent="0.2">
      <c r="A333" s="20" t="s">
        <v>34</v>
      </c>
      <c r="B333" s="32" t="s">
        <v>336</v>
      </c>
      <c r="C333" s="32" t="s">
        <v>337</v>
      </c>
      <c r="D333" s="20" t="s">
        <v>36</v>
      </c>
      <c r="E333" s="33" t="s">
        <v>338</v>
      </c>
      <c r="F333" s="34" t="s">
        <v>310</v>
      </c>
      <c r="G333" s="35">
        <v>50</v>
      </c>
      <c r="H333" s="36"/>
      <c r="I333" s="37">
        <f>ROUND(ROUND(H333,2)*ROUND(G333,3),2)</f>
        <v>0</v>
      </c>
      <c r="J333" s="34" t="s">
        <v>553</v>
      </c>
      <c r="O333">
        <f>(I333*21)/100</f>
        <v>0</v>
      </c>
      <c r="P333" t="s">
        <v>12</v>
      </c>
    </row>
    <row r="334" spans="1:18" x14ac:dyDescent="0.2">
      <c r="A334" s="28" t="s">
        <v>39</v>
      </c>
      <c r="E334" s="29" t="s">
        <v>36</v>
      </c>
    </row>
    <row r="335" spans="1:18" x14ac:dyDescent="0.2">
      <c r="A335" s="30" t="s">
        <v>40</v>
      </c>
      <c r="E335" s="31" t="s">
        <v>36</v>
      </c>
    </row>
    <row r="336" spans="1:18" ht="76.5" x14ac:dyDescent="0.2">
      <c r="A336" t="s">
        <v>41</v>
      </c>
      <c r="E336" s="29" t="s">
        <v>339</v>
      </c>
    </row>
    <row r="337" spans="1:16" x14ac:dyDescent="0.2">
      <c r="A337" s="20" t="s">
        <v>34</v>
      </c>
      <c r="B337" s="32" t="s">
        <v>340</v>
      </c>
      <c r="C337" s="32" t="s">
        <v>341</v>
      </c>
      <c r="D337" s="20" t="s">
        <v>36</v>
      </c>
      <c r="E337" s="33" t="s">
        <v>342</v>
      </c>
      <c r="F337" s="34" t="s">
        <v>310</v>
      </c>
      <c r="G337" s="35">
        <v>10</v>
      </c>
      <c r="H337" s="36"/>
      <c r="I337" s="37">
        <f>ROUND(ROUND(H337,2)*ROUND(G337,3),2)</f>
        <v>0</v>
      </c>
      <c r="J337" s="34" t="s">
        <v>553</v>
      </c>
      <c r="O337">
        <f>(I337*21)/100</f>
        <v>0</v>
      </c>
      <c r="P337" t="s">
        <v>12</v>
      </c>
    </row>
    <row r="338" spans="1:16" x14ac:dyDescent="0.2">
      <c r="A338" s="28" t="s">
        <v>39</v>
      </c>
      <c r="E338" s="29" t="s">
        <v>36</v>
      </c>
    </row>
    <row r="339" spans="1:16" x14ac:dyDescent="0.2">
      <c r="A339" s="30" t="s">
        <v>40</v>
      </c>
      <c r="E339" s="31" t="s">
        <v>36</v>
      </c>
    </row>
    <row r="340" spans="1:16" ht="267.75" x14ac:dyDescent="0.2">
      <c r="A340" t="s">
        <v>41</v>
      </c>
      <c r="E340" s="29" t="s">
        <v>343</v>
      </c>
    </row>
    <row r="341" spans="1:16" x14ac:dyDescent="0.2">
      <c r="A341" s="20" t="s">
        <v>34</v>
      </c>
      <c r="B341" s="32" t="s">
        <v>344</v>
      </c>
      <c r="C341" s="32" t="s">
        <v>345</v>
      </c>
      <c r="D341" s="20" t="s">
        <v>36</v>
      </c>
      <c r="E341" s="33" t="s">
        <v>346</v>
      </c>
      <c r="F341" s="34" t="s">
        <v>310</v>
      </c>
      <c r="G341" s="35">
        <v>100</v>
      </c>
      <c r="H341" s="36"/>
      <c r="I341" s="37">
        <f>ROUND(ROUND(H341,2)*ROUND(G341,3),2)</f>
        <v>0</v>
      </c>
      <c r="J341" s="34" t="s">
        <v>553</v>
      </c>
      <c r="O341">
        <f>(I341*21)/100</f>
        <v>0</v>
      </c>
      <c r="P341" t="s">
        <v>12</v>
      </c>
    </row>
    <row r="342" spans="1:16" x14ac:dyDescent="0.2">
      <c r="A342" s="28" t="s">
        <v>39</v>
      </c>
      <c r="E342" s="29" t="s">
        <v>36</v>
      </c>
    </row>
    <row r="343" spans="1:16" x14ac:dyDescent="0.2">
      <c r="A343" s="30" t="s">
        <v>40</v>
      </c>
      <c r="E343" s="31" t="s">
        <v>36</v>
      </c>
    </row>
    <row r="344" spans="1:16" ht="102" x14ac:dyDescent="0.2">
      <c r="A344" t="s">
        <v>41</v>
      </c>
      <c r="E344" s="29" t="s">
        <v>347</v>
      </c>
    </row>
    <row r="345" spans="1:16" x14ac:dyDescent="0.2">
      <c r="A345" s="20" t="s">
        <v>34</v>
      </c>
      <c r="B345" s="32" t="s">
        <v>348</v>
      </c>
      <c r="C345" s="32" t="s">
        <v>349</v>
      </c>
      <c r="D345" s="20" t="s">
        <v>36</v>
      </c>
      <c r="E345" s="33" t="s">
        <v>350</v>
      </c>
      <c r="F345" s="34" t="s">
        <v>310</v>
      </c>
      <c r="G345" s="35">
        <v>10</v>
      </c>
      <c r="H345" s="36"/>
      <c r="I345" s="37">
        <f>ROUND(ROUND(H345,2)*ROUND(G345,3),2)</f>
        <v>0</v>
      </c>
      <c r="J345" s="34" t="s">
        <v>553</v>
      </c>
      <c r="O345">
        <f>(I345*21)/100</f>
        <v>0</v>
      </c>
      <c r="P345" t="s">
        <v>12</v>
      </c>
    </row>
    <row r="346" spans="1:16" x14ac:dyDescent="0.2">
      <c r="A346" s="28" t="s">
        <v>39</v>
      </c>
      <c r="E346" s="29" t="s">
        <v>36</v>
      </c>
    </row>
    <row r="347" spans="1:16" x14ac:dyDescent="0.2">
      <c r="A347" s="30" t="s">
        <v>40</v>
      </c>
      <c r="E347" s="31" t="s">
        <v>36</v>
      </c>
    </row>
    <row r="348" spans="1:16" ht="63.75" x14ac:dyDescent="0.2">
      <c r="A348" t="s">
        <v>41</v>
      </c>
      <c r="E348" s="29" t="s">
        <v>351</v>
      </c>
    </row>
    <row r="349" spans="1:16" x14ac:dyDescent="0.2">
      <c r="A349" s="20" t="s">
        <v>34</v>
      </c>
      <c r="B349" s="32" t="s">
        <v>352</v>
      </c>
      <c r="C349" s="32" t="s">
        <v>353</v>
      </c>
      <c r="D349" s="20" t="s">
        <v>36</v>
      </c>
      <c r="E349" s="33" t="s">
        <v>354</v>
      </c>
      <c r="F349" s="34" t="s">
        <v>310</v>
      </c>
      <c r="G349" s="35">
        <v>5</v>
      </c>
      <c r="H349" s="36"/>
      <c r="I349" s="37">
        <f>ROUND(ROUND(H349,2)*ROUND(G349,3),2)</f>
        <v>0</v>
      </c>
      <c r="J349" s="34" t="s">
        <v>553</v>
      </c>
      <c r="O349">
        <f>(I349*21)/100</f>
        <v>0</v>
      </c>
      <c r="P349" t="s">
        <v>12</v>
      </c>
    </row>
    <row r="350" spans="1:16" x14ac:dyDescent="0.2">
      <c r="A350" s="28" t="s">
        <v>39</v>
      </c>
      <c r="E350" s="29" t="s">
        <v>36</v>
      </c>
    </row>
    <row r="351" spans="1:16" x14ac:dyDescent="0.2">
      <c r="A351" s="30" t="s">
        <v>40</v>
      </c>
      <c r="E351" s="31" t="s">
        <v>36</v>
      </c>
    </row>
    <row r="352" spans="1:16" ht="51" x14ac:dyDescent="0.2">
      <c r="A352" t="s">
        <v>41</v>
      </c>
      <c r="E352" s="29" t="s">
        <v>355</v>
      </c>
    </row>
    <row r="353" spans="1:16" x14ac:dyDescent="0.2">
      <c r="A353" s="20" t="s">
        <v>34</v>
      </c>
      <c r="B353" s="32" t="s">
        <v>356</v>
      </c>
      <c r="C353" s="32" t="s">
        <v>357</v>
      </c>
      <c r="D353" s="20" t="s">
        <v>36</v>
      </c>
      <c r="E353" s="33" t="s">
        <v>358</v>
      </c>
      <c r="F353" s="34" t="s">
        <v>310</v>
      </c>
      <c r="G353" s="35">
        <v>5</v>
      </c>
      <c r="H353" s="36"/>
      <c r="I353" s="37">
        <f>ROUND(ROUND(H353,2)*ROUND(G353,3),2)</f>
        <v>0</v>
      </c>
      <c r="J353" s="34" t="s">
        <v>553</v>
      </c>
      <c r="O353">
        <f>(I353*21)/100</f>
        <v>0</v>
      </c>
      <c r="P353" t="s">
        <v>12</v>
      </c>
    </row>
    <row r="354" spans="1:16" x14ac:dyDescent="0.2">
      <c r="A354" s="28" t="s">
        <v>39</v>
      </c>
      <c r="E354" s="29" t="s">
        <v>36</v>
      </c>
    </row>
    <row r="355" spans="1:16" x14ac:dyDescent="0.2">
      <c r="A355" s="30" t="s">
        <v>40</v>
      </c>
      <c r="E355" s="31" t="s">
        <v>36</v>
      </c>
    </row>
    <row r="356" spans="1:16" ht="51" x14ac:dyDescent="0.2">
      <c r="A356" t="s">
        <v>41</v>
      </c>
      <c r="E356" s="29" t="s">
        <v>355</v>
      </c>
    </row>
    <row r="357" spans="1:16" x14ac:dyDescent="0.2">
      <c r="A357" s="20" t="s">
        <v>34</v>
      </c>
      <c r="B357" s="32" t="s">
        <v>359</v>
      </c>
      <c r="C357" s="32" t="s">
        <v>360</v>
      </c>
      <c r="D357" s="20" t="s">
        <v>36</v>
      </c>
      <c r="E357" s="33" t="s">
        <v>361</v>
      </c>
      <c r="F357" s="34" t="s">
        <v>310</v>
      </c>
      <c r="G357" s="35">
        <v>5</v>
      </c>
      <c r="H357" s="36"/>
      <c r="I357" s="37">
        <f>ROUND(ROUND(H357,2)*ROUND(G357,3),2)</f>
        <v>0</v>
      </c>
      <c r="J357" s="34" t="s">
        <v>553</v>
      </c>
      <c r="O357">
        <f>(I357*21)/100</f>
        <v>0</v>
      </c>
      <c r="P357" t="s">
        <v>12</v>
      </c>
    </row>
    <row r="358" spans="1:16" x14ac:dyDescent="0.2">
      <c r="A358" s="28" t="s">
        <v>39</v>
      </c>
      <c r="E358" s="29" t="s">
        <v>36</v>
      </c>
    </row>
    <row r="359" spans="1:16" x14ac:dyDescent="0.2">
      <c r="A359" s="30" t="s">
        <v>40</v>
      </c>
      <c r="E359" s="31" t="s">
        <v>36</v>
      </c>
    </row>
    <row r="360" spans="1:16" ht="51" x14ac:dyDescent="0.2">
      <c r="A360" t="s">
        <v>41</v>
      </c>
      <c r="E360" s="29" t="s">
        <v>362</v>
      </c>
    </row>
    <row r="361" spans="1:16" x14ac:dyDescent="0.2">
      <c r="A361" s="20" t="s">
        <v>34</v>
      </c>
      <c r="B361" s="32" t="s">
        <v>363</v>
      </c>
      <c r="C361" s="32" t="s">
        <v>364</v>
      </c>
      <c r="D361" s="20" t="s">
        <v>36</v>
      </c>
      <c r="E361" s="33" t="s">
        <v>365</v>
      </c>
      <c r="F361" s="34" t="s">
        <v>310</v>
      </c>
      <c r="G361" s="35">
        <v>5</v>
      </c>
      <c r="H361" s="36"/>
      <c r="I361" s="37">
        <f>ROUND(ROUND(H361,2)*ROUND(G361,3),2)</f>
        <v>0</v>
      </c>
      <c r="J361" s="34" t="s">
        <v>553</v>
      </c>
      <c r="O361">
        <f>(I361*21)/100</f>
        <v>0</v>
      </c>
      <c r="P361" t="s">
        <v>12</v>
      </c>
    </row>
    <row r="362" spans="1:16" x14ac:dyDescent="0.2">
      <c r="A362" s="28" t="s">
        <v>39</v>
      </c>
      <c r="E362" s="29" t="s">
        <v>36</v>
      </c>
    </row>
    <row r="363" spans="1:16" x14ac:dyDescent="0.2">
      <c r="A363" s="30" t="s">
        <v>40</v>
      </c>
      <c r="E363" s="31" t="s">
        <v>36</v>
      </c>
    </row>
    <row r="364" spans="1:16" ht="51" x14ac:dyDescent="0.2">
      <c r="A364" t="s">
        <v>41</v>
      </c>
      <c r="E364" s="29" t="s">
        <v>362</v>
      </c>
    </row>
    <row r="365" spans="1:16" x14ac:dyDescent="0.2">
      <c r="A365" s="20" t="s">
        <v>34</v>
      </c>
      <c r="B365" s="32" t="s">
        <v>366</v>
      </c>
      <c r="C365" s="32" t="s">
        <v>367</v>
      </c>
      <c r="D365" s="20" t="s">
        <v>36</v>
      </c>
      <c r="E365" s="33" t="s">
        <v>368</v>
      </c>
      <c r="F365" s="34" t="s">
        <v>310</v>
      </c>
      <c r="G365" s="35">
        <v>20</v>
      </c>
      <c r="H365" s="36"/>
      <c r="I365" s="37">
        <f>ROUND(ROUND(H365,2)*ROUND(G365,3),2)</f>
        <v>0</v>
      </c>
      <c r="J365" s="34" t="s">
        <v>553</v>
      </c>
      <c r="O365">
        <f>(I365*21)/100</f>
        <v>0</v>
      </c>
      <c r="P365" t="s">
        <v>12</v>
      </c>
    </row>
    <row r="366" spans="1:16" x14ac:dyDescent="0.2">
      <c r="A366" s="28" t="s">
        <v>39</v>
      </c>
      <c r="E366" s="29" t="s">
        <v>36</v>
      </c>
    </row>
    <row r="367" spans="1:16" x14ac:dyDescent="0.2">
      <c r="A367" s="30" t="s">
        <v>40</v>
      </c>
      <c r="E367" s="31" t="s">
        <v>36</v>
      </c>
    </row>
    <row r="368" spans="1:16" ht="51" x14ac:dyDescent="0.2">
      <c r="A368" t="s">
        <v>41</v>
      </c>
      <c r="E368" s="29" t="s">
        <v>369</v>
      </c>
    </row>
    <row r="369" spans="1:16" x14ac:dyDescent="0.2">
      <c r="A369" s="20" t="s">
        <v>34</v>
      </c>
      <c r="B369" s="32" t="s">
        <v>370</v>
      </c>
      <c r="C369" s="32" t="s">
        <v>371</v>
      </c>
      <c r="D369" s="20" t="s">
        <v>36</v>
      </c>
      <c r="E369" s="33" t="s">
        <v>372</v>
      </c>
      <c r="F369" s="34" t="s">
        <v>310</v>
      </c>
      <c r="G369" s="35">
        <v>20</v>
      </c>
      <c r="H369" s="36"/>
      <c r="I369" s="37">
        <f>ROUND(ROUND(H369,2)*ROUND(G369,3),2)</f>
        <v>0</v>
      </c>
      <c r="J369" s="34" t="s">
        <v>553</v>
      </c>
      <c r="O369">
        <f>(I369*21)/100</f>
        <v>0</v>
      </c>
      <c r="P369" t="s">
        <v>12</v>
      </c>
    </row>
    <row r="370" spans="1:16" x14ac:dyDescent="0.2">
      <c r="A370" s="28" t="s">
        <v>39</v>
      </c>
      <c r="E370" s="29" t="s">
        <v>36</v>
      </c>
    </row>
    <row r="371" spans="1:16" x14ac:dyDescent="0.2">
      <c r="A371" s="30" t="s">
        <v>40</v>
      </c>
      <c r="E371" s="31" t="s">
        <v>36</v>
      </c>
    </row>
    <row r="372" spans="1:16" ht="76.5" x14ac:dyDescent="0.2">
      <c r="A372" t="s">
        <v>41</v>
      </c>
      <c r="E372" s="29" t="s">
        <v>373</v>
      </c>
    </row>
    <row r="373" spans="1:16" x14ac:dyDescent="0.2">
      <c r="A373" s="20" t="s">
        <v>34</v>
      </c>
      <c r="B373" s="32" t="s">
        <v>374</v>
      </c>
      <c r="C373" s="32" t="s">
        <v>375</v>
      </c>
      <c r="D373" s="20" t="s">
        <v>36</v>
      </c>
      <c r="E373" s="33" t="s">
        <v>376</v>
      </c>
      <c r="F373" s="34" t="s">
        <v>310</v>
      </c>
      <c r="G373" s="35">
        <v>50</v>
      </c>
      <c r="H373" s="36"/>
      <c r="I373" s="37">
        <f>ROUND(ROUND(H373,2)*ROUND(G373,3),2)</f>
        <v>0</v>
      </c>
      <c r="J373" s="34" t="s">
        <v>553</v>
      </c>
      <c r="O373">
        <f>(I373*21)/100</f>
        <v>0</v>
      </c>
      <c r="P373" t="s">
        <v>12</v>
      </c>
    </row>
    <row r="374" spans="1:16" x14ac:dyDescent="0.2">
      <c r="A374" s="28" t="s">
        <v>39</v>
      </c>
      <c r="E374" s="29" t="s">
        <v>36</v>
      </c>
    </row>
    <row r="375" spans="1:16" x14ac:dyDescent="0.2">
      <c r="A375" s="30" t="s">
        <v>40</v>
      </c>
      <c r="E375" s="31" t="s">
        <v>36</v>
      </c>
    </row>
    <row r="376" spans="1:16" ht="63.75" x14ac:dyDescent="0.2">
      <c r="A376" t="s">
        <v>41</v>
      </c>
      <c r="E376" s="29" t="s">
        <v>377</v>
      </c>
    </row>
    <row r="377" spans="1:16" x14ac:dyDescent="0.2">
      <c r="A377" s="20" t="s">
        <v>34</v>
      </c>
      <c r="B377" s="32" t="s">
        <v>378</v>
      </c>
      <c r="C377" s="32" t="s">
        <v>379</v>
      </c>
      <c r="D377" s="20" t="s">
        <v>36</v>
      </c>
      <c r="E377" s="33" t="s">
        <v>380</v>
      </c>
      <c r="F377" s="34" t="s">
        <v>310</v>
      </c>
      <c r="G377" s="35">
        <v>20</v>
      </c>
      <c r="H377" s="36"/>
      <c r="I377" s="37">
        <f>ROUND(ROUND(H377,2)*ROUND(G377,3),2)</f>
        <v>0</v>
      </c>
      <c r="J377" s="34" t="s">
        <v>553</v>
      </c>
      <c r="O377">
        <f>(I377*21)/100</f>
        <v>0</v>
      </c>
      <c r="P377" t="s">
        <v>12</v>
      </c>
    </row>
    <row r="378" spans="1:16" x14ac:dyDescent="0.2">
      <c r="A378" s="28" t="s">
        <v>39</v>
      </c>
      <c r="E378" s="29" t="s">
        <v>36</v>
      </c>
    </row>
    <row r="379" spans="1:16" x14ac:dyDescent="0.2">
      <c r="A379" s="30" t="s">
        <v>40</v>
      </c>
      <c r="E379" s="31" t="s">
        <v>36</v>
      </c>
    </row>
    <row r="380" spans="1:16" ht="63.75" x14ac:dyDescent="0.2">
      <c r="A380" t="s">
        <v>41</v>
      </c>
      <c r="E380" s="29" t="s">
        <v>377</v>
      </c>
    </row>
    <row r="381" spans="1:16" x14ac:dyDescent="0.2">
      <c r="A381" s="20" t="s">
        <v>34</v>
      </c>
      <c r="B381" s="32" t="s">
        <v>381</v>
      </c>
      <c r="C381" s="32" t="s">
        <v>382</v>
      </c>
      <c r="D381" s="20" t="s">
        <v>36</v>
      </c>
      <c r="E381" s="33" t="s">
        <v>383</v>
      </c>
      <c r="F381" s="34" t="s">
        <v>310</v>
      </c>
      <c r="G381" s="35">
        <v>50</v>
      </c>
      <c r="H381" s="36"/>
      <c r="I381" s="37">
        <f>ROUND(ROUND(H381,2)*ROUND(G381,3),2)</f>
        <v>0</v>
      </c>
      <c r="J381" s="34" t="s">
        <v>553</v>
      </c>
      <c r="O381">
        <f>(I381*21)/100</f>
        <v>0</v>
      </c>
      <c r="P381" t="s">
        <v>12</v>
      </c>
    </row>
    <row r="382" spans="1:16" x14ac:dyDescent="0.2">
      <c r="A382" s="28" t="s">
        <v>39</v>
      </c>
      <c r="E382" s="29" t="s">
        <v>36</v>
      </c>
    </row>
    <row r="383" spans="1:16" x14ac:dyDescent="0.2">
      <c r="A383" s="30" t="s">
        <v>40</v>
      </c>
      <c r="E383" s="31" t="s">
        <v>36</v>
      </c>
    </row>
    <row r="384" spans="1:16" ht="64.5" thickBot="1" x14ac:dyDescent="0.25">
      <c r="A384" t="s">
        <v>41</v>
      </c>
      <c r="E384" s="29" t="s">
        <v>377</v>
      </c>
    </row>
    <row r="385" spans="1:18" ht="16.5" thickBot="1" x14ac:dyDescent="0.3">
      <c r="A385" s="42" t="s">
        <v>32</v>
      </c>
      <c r="B385" s="13"/>
      <c r="C385" s="14" t="s">
        <v>29</v>
      </c>
      <c r="D385" s="15"/>
      <c r="E385" s="43" t="s">
        <v>384</v>
      </c>
      <c r="F385" s="15"/>
      <c r="G385" s="15"/>
      <c r="H385" s="15"/>
      <c r="I385" s="17">
        <f>0+Q385</f>
        <v>0</v>
      </c>
      <c r="J385" s="46"/>
      <c r="O385">
        <f>0+R385</f>
        <v>0</v>
      </c>
      <c r="Q385">
        <f>0+I386+I390+I394+I398+I402+I406+I410+I414+I418+I422+I426+I430+I434+I438+I442+I446+I450+I454+I458+I462+I466+I470+I474+I478+I482+I486+I490+I494+I498+I502+I506+I510+I514+I518+I522+I526+I530+I534+I538+I542+I546+I550+I554+I558+I562+I566+I570+I574+I578</f>
        <v>0</v>
      </c>
      <c r="R385">
        <f>0+O386+O390+O394+O398+O402+O406+O410+O414+O418+O422+O426+O430+O434+O438+O442+O446+O450+O454+O458+O462+O466+O470+O474+O478+O482+O486+O490+O494+O498+O502+O506+O510+O514+O518+O522+O526+O530+O534+O538+O542+O546+O550+O554+O558+O562+O566+O570+O574+O578</f>
        <v>0</v>
      </c>
    </row>
    <row r="386" spans="1:18" x14ac:dyDescent="0.2">
      <c r="A386" s="20" t="s">
        <v>34</v>
      </c>
      <c r="B386" s="32" t="s">
        <v>385</v>
      </c>
      <c r="C386" s="32" t="s">
        <v>386</v>
      </c>
      <c r="D386" s="20" t="s">
        <v>36</v>
      </c>
      <c r="E386" s="33" t="s">
        <v>387</v>
      </c>
      <c r="F386" s="34" t="s">
        <v>310</v>
      </c>
      <c r="G386" s="35">
        <v>30</v>
      </c>
      <c r="H386" s="36"/>
      <c r="I386" s="37">
        <f>ROUND(ROUND(H386,2)*ROUND(G386,3),2)</f>
        <v>0</v>
      </c>
      <c r="J386" s="34" t="s">
        <v>553</v>
      </c>
      <c r="O386">
        <f>(I386*21)/100</f>
        <v>0</v>
      </c>
      <c r="P386" t="s">
        <v>12</v>
      </c>
    </row>
    <row r="387" spans="1:18" x14ac:dyDescent="0.2">
      <c r="A387" s="28" t="s">
        <v>39</v>
      </c>
      <c r="E387" s="29" t="s">
        <v>36</v>
      </c>
    </row>
    <row r="388" spans="1:18" x14ac:dyDescent="0.2">
      <c r="A388" s="30" t="s">
        <v>40</v>
      </c>
      <c r="E388" s="31" t="s">
        <v>36</v>
      </c>
    </row>
    <row r="389" spans="1:18" ht="89.25" x14ac:dyDescent="0.2">
      <c r="A389" t="s">
        <v>41</v>
      </c>
      <c r="E389" s="29" t="s">
        <v>388</v>
      </c>
      <c r="J389" s="47"/>
    </row>
    <row r="390" spans="1:18" ht="25.5" x14ac:dyDescent="0.2">
      <c r="A390" s="20" t="s">
        <v>34</v>
      </c>
      <c r="B390" s="32" t="s">
        <v>389</v>
      </c>
      <c r="C390" s="32" t="s">
        <v>390</v>
      </c>
      <c r="D390" s="20" t="s">
        <v>36</v>
      </c>
      <c r="E390" s="33" t="s">
        <v>391</v>
      </c>
      <c r="F390" s="34" t="s">
        <v>310</v>
      </c>
      <c r="G390" s="35">
        <v>200</v>
      </c>
      <c r="H390" s="36"/>
      <c r="I390" s="37">
        <f>ROUND(ROUND(H390,2)*ROUND(G390,3),2)</f>
        <v>0</v>
      </c>
      <c r="J390" s="34" t="s">
        <v>553</v>
      </c>
      <c r="O390">
        <f>(I390*21)/100</f>
        <v>0</v>
      </c>
      <c r="P390" t="s">
        <v>12</v>
      </c>
    </row>
    <row r="391" spans="1:18" x14ac:dyDescent="0.2">
      <c r="A391" s="28" t="s">
        <v>39</v>
      </c>
      <c r="E391" s="29" t="s">
        <v>36</v>
      </c>
    </row>
    <row r="392" spans="1:18" x14ac:dyDescent="0.2">
      <c r="A392" s="30" t="s">
        <v>40</v>
      </c>
      <c r="E392" s="31" t="s">
        <v>36</v>
      </c>
    </row>
    <row r="393" spans="1:18" ht="51" x14ac:dyDescent="0.2">
      <c r="A393" t="s">
        <v>41</v>
      </c>
      <c r="E393" s="29" t="s">
        <v>392</v>
      </c>
      <c r="J393" s="44"/>
    </row>
    <row r="394" spans="1:18" ht="25.5" x14ac:dyDescent="0.2">
      <c r="A394" s="20" t="s">
        <v>34</v>
      </c>
      <c r="B394" s="32" t="s">
        <v>393</v>
      </c>
      <c r="C394" s="32" t="s">
        <v>394</v>
      </c>
      <c r="D394" s="20" t="s">
        <v>36</v>
      </c>
      <c r="E394" s="33" t="s">
        <v>395</v>
      </c>
      <c r="F394" s="34" t="s">
        <v>310</v>
      </c>
      <c r="G394" s="35">
        <v>100</v>
      </c>
      <c r="H394" s="36"/>
      <c r="I394" s="37">
        <f>ROUND(ROUND(H394,2)*ROUND(G394,3),2)</f>
        <v>0</v>
      </c>
      <c r="J394" s="34" t="s">
        <v>553</v>
      </c>
      <c r="O394">
        <f>(I394*21)/100</f>
        <v>0</v>
      </c>
      <c r="P394" t="s">
        <v>12</v>
      </c>
    </row>
    <row r="395" spans="1:18" x14ac:dyDescent="0.2">
      <c r="A395" s="28" t="s">
        <v>39</v>
      </c>
      <c r="E395" s="29" t="s">
        <v>36</v>
      </c>
    </row>
    <row r="396" spans="1:18" x14ac:dyDescent="0.2">
      <c r="A396" s="30" t="s">
        <v>40</v>
      </c>
      <c r="E396" s="31" t="s">
        <v>36</v>
      </c>
    </row>
    <row r="397" spans="1:18" ht="51" x14ac:dyDescent="0.2">
      <c r="A397" t="s">
        <v>41</v>
      </c>
      <c r="E397" s="29" t="s">
        <v>396</v>
      </c>
    </row>
    <row r="398" spans="1:18" ht="25.5" x14ac:dyDescent="0.2">
      <c r="A398" s="20" t="s">
        <v>34</v>
      </c>
      <c r="B398" s="32" t="s">
        <v>397</v>
      </c>
      <c r="C398" s="32" t="s">
        <v>398</v>
      </c>
      <c r="D398" s="20" t="s">
        <v>36</v>
      </c>
      <c r="E398" s="33" t="s">
        <v>399</v>
      </c>
      <c r="F398" s="34" t="s">
        <v>310</v>
      </c>
      <c r="G398" s="35">
        <v>100</v>
      </c>
      <c r="H398" s="36"/>
      <c r="I398" s="37">
        <f>ROUND(ROUND(H398,2)*ROUND(G398,3),2)</f>
        <v>0</v>
      </c>
      <c r="J398" s="34" t="s">
        <v>553</v>
      </c>
      <c r="O398">
        <f>(I398*21)/100</f>
        <v>0</v>
      </c>
      <c r="P398" t="s">
        <v>12</v>
      </c>
    </row>
    <row r="399" spans="1:18" x14ac:dyDescent="0.2">
      <c r="A399" s="28" t="s">
        <v>39</v>
      </c>
      <c r="E399" s="29" t="s">
        <v>36</v>
      </c>
    </row>
    <row r="400" spans="1:18" x14ac:dyDescent="0.2">
      <c r="A400" s="30" t="s">
        <v>40</v>
      </c>
      <c r="E400" s="31" t="s">
        <v>36</v>
      </c>
    </row>
    <row r="401" spans="1:16" ht="76.5" x14ac:dyDescent="0.2">
      <c r="A401" t="s">
        <v>41</v>
      </c>
      <c r="E401" s="29" t="s">
        <v>400</v>
      </c>
    </row>
    <row r="402" spans="1:16" x14ac:dyDescent="0.2">
      <c r="A402" s="20" t="s">
        <v>34</v>
      </c>
      <c r="B402" s="32" t="s">
        <v>401</v>
      </c>
      <c r="C402" s="32" t="s">
        <v>402</v>
      </c>
      <c r="D402" s="20" t="s">
        <v>36</v>
      </c>
      <c r="E402" s="33" t="s">
        <v>403</v>
      </c>
      <c r="F402" s="34" t="s">
        <v>310</v>
      </c>
      <c r="G402" s="35">
        <v>50</v>
      </c>
      <c r="H402" s="36"/>
      <c r="I402" s="37">
        <f>ROUND(ROUND(H402,2)*ROUND(G402,3),2)</f>
        <v>0</v>
      </c>
      <c r="J402" s="34" t="s">
        <v>553</v>
      </c>
      <c r="O402">
        <f>(I402*21)/100</f>
        <v>0</v>
      </c>
      <c r="P402" t="s">
        <v>12</v>
      </c>
    </row>
    <row r="403" spans="1:16" x14ac:dyDescent="0.2">
      <c r="A403" s="28" t="s">
        <v>39</v>
      </c>
      <c r="E403" s="29" t="s">
        <v>36</v>
      </c>
    </row>
    <row r="404" spans="1:16" x14ac:dyDescent="0.2">
      <c r="A404" s="30" t="s">
        <v>40</v>
      </c>
      <c r="E404" s="31" t="s">
        <v>36</v>
      </c>
    </row>
    <row r="405" spans="1:16" ht="51" x14ac:dyDescent="0.2">
      <c r="A405" t="s">
        <v>41</v>
      </c>
      <c r="E405" s="29" t="s">
        <v>396</v>
      </c>
    </row>
    <row r="406" spans="1:16" ht="25.5" x14ac:dyDescent="0.2">
      <c r="A406" s="20" t="s">
        <v>34</v>
      </c>
      <c r="B406" s="32" t="s">
        <v>404</v>
      </c>
      <c r="C406" s="32" t="s">
        <v>405</v>
      </c>
      <c r="D406" s="20" t="s">
        <v>36</v>
      </c>
      <c r="E406" s="33" t="s">
        <v>406</v>
      </c>
      <c r="F406" s="34" t="s">
        <v>70</v>
      </c>
      <c r="G406" s="35">
        <v>2000</v>
      </c>
      <c r="H406" s="36"/>
      <c r="I406" s="37">
        <f>ROUND(ROUND(H406,2)*ROUND(G406,3),2)</f>
        <v>0</v>
      </c>
      <c r="J406" s="34" t="s">
        <v>553</v>
      </c>
      <c r="O406">
        <f>(I406*21)/100</f>
        <v>0</v>
      </c>
      <c r="P406" t="s">
        <v>12</v>
      </c>
    </row>
    <row r="407" spans="1:16" x14ac:dyDescent="0.2">
      <c r="A407" s="28" t="s">
        <v>39</v>
      </c>
      <c r="E407" s="29" t="s">
        <v>36</v>
      </c>
    </row>
    <row r="408" spans="1:16" x14ac:dyDescent="0.2">
      <c r="A408" s="30" t="s">
        <v>40</v>
      </c>
      <c r="E408" s="31" t="s">
        <v>36</v>
      </c>
    </row>
    <row r="409" spans="1:16" ht="89.25" x14ac:dyDescent="0.2">
      <c r="A409" t="s">
        <v>41</v>
      </c>
      <c r="E409" s="29" t="s">
        <v>407</v>
      </c>
    </row>
    <row r="410" spans="1:16" ht="25.5" x14ac:dyDescent="0.2">
      <c r="A410" s="20" t="s">
        <v>34</v>
      </c>
      <c r="B410" s="32" t="s">
        <v>408</v>
      </c>
      <c r="C410" s="32" t="s">
        <v>409</v>
      </c>
      <c r="D410" s="20" t="s">
        <v>36</v>
      </c>
      <c r="E410" s="33" t="s">
        <v>410</v>
      </c>
      <c r="F410" s="34" t="s">
        <v>70</v>
      </c>
      <c r="G410" s="35">
        <v>2000</v>
      </c>
      <c r="H410" s="36"/>
      <c r="I410" s="37">
        <f>ROUND(ROUND(H410,2)*ROUND(G410,3),2)</f>
        <v>0</v>
      </c>
      <c r="J410" s="34" t="s">
        <v>553</v>
      </c>
      <c r="O410">
        <f>(I410*21)/100</f>
        <v>0</v>
      </c>
      <c r="P410" t="s">
        <v>12</v>
      </c>
    </row>
    <row r="411" spans="1:16" x14ac:dyDescent="0.2">
      <c r="A411" s="28" t="s">
        <v>39</v>
      </c>
      <c r="E411" s="29" t="s">
        <v>36</v>
      </c>
    </row>
    <row r="412" spans="1:16" x14ac:dyDescent="0.2">
      <c r="A412" s="30" t="s">
        <v>40</v>
      </c>
      <c r="E412" s="31" t="s">
        <v>36</v>
      </c>
    </row>
    <row r="413" spans="1:16" ht="89.25" x14ac:dyDescent="0.2">
      <c r="A413" t="s">
        <v>41</v>
      </c>
      <c r="E413" s="29" t="s">
        <v>407</v>
      </c>
    </row>
    <row r="414" spans="1:16" x14ac:dyDescent="0.2">
      <c r="A414" s="20" t="s">
        <v>34</v>
      </c>
      <c r="B414" s="32" t="s">
        <v>411</v>
      </c>
      <c r="C414" s="32" t="s">
        <v>412</v>
      </c>
      <c r="D414" s="20" t="s">
        <v>36</v>
      </c>
      <c r="E414" s="33" t="s">
        <v>413</v>
      </c>
      <c r="F414" s="34" t="s">
        <v>97</v>
      </c>
      <c r="G414" s="35">
        <v>500</v>
      </c>
      <c r="H414" s="36"/>
      <c r="I414" s="37">
        <f>ROUND(ROUND(H414,2)*ROUND(G414,3),2)</f>
        <v>0</v>
      </c>
      <c r="J414" s="34" t="s">
        <v>553</v>
      </c>
      <c r="O414">
        <f>(I414*21)/100</f>
        <v>0</v>
      </c>
      <c r="P414" t="s">
        <v>12</v>
      </c>
    </row>
    <row r="415" spans="1:16" x14ac:dyDescent="0.2">
      <c r="A415" s="28" t="s">
        <v>39</v>
      </c>
      <c r="E415" s="29" t="s">
        <v>36</v>
      </c>
    </row>
    <row r="416" spans="1:16" x14ac:dyDescent="0.2">
      <c r="A416" s="30" t="s">
        <v>40</v>
      </c>
      <c r="E416" s="31" t="s">
        <v>36</v>
      </c>
    </row>
    <row r="417" spans="1:16" ht="76.5" x14ac:dyDescent="0.2">
      <c r="A417" t="s">
        <v>41</v>
      </c>
      <c r="E417" s="29" t="s">
        <v>414</v>
      </c>
    </row>
    <row r="418" spans="1:16" x14ac:dyDescent="0.2">
      <c r="A418" s="20" t="s">
        <v>34</v>
      </c>
      <c r="B418" s="32" t="s">
        <v>13</v>
      </c>
      <c r="C418" s="32" t="s">
        <v>415</v>
      </c>
      <c r="D418" s="20" t="s">
        <v>36</v>
      </c>
      <c r="E418" s="33" t="s">
        <v>416</v>
      </c>
      <c r="F418" s="34" t="s">
        <v>97</v>
      </c>
      <c r="G418" s="35">
        <v>250</v>
      </c>
      <c r="H418" s="36"/>
      <c r="I418" s="37">
        <f>ROUND(ROUND(H418,2)*ROUND(G418,3),2)</f>
        <v>0</v>
      </c>
      <c r="J418" s="34" t="s">
        <v>553</v>
      </c>
      <c r="O418">
        <f>(I418*21)/100</f>
        <v>0</v>
      </c>
      <c r="P418" t="s">
        <v>12</v>
      </c>
    </row>
    <row r="419" spans="1:16" x14ac:dyDescent="0.2">
      <c r="A419" s="28" t="s">
        <v>39</v>
      </c>
      <c r="E419" s="29" t="s">
        <v>36</v>
      </c>
    </row>
    <row r="420" spans="1:16" x14ac:dyDescent="0.2">
      <c r="A420" s="30" t="s">
        <v>40</v>
      </c>
      <c r="E420" s="31" t="s">
        <v>36</v>
      </c>
    </row>
    <row r="421" spans="1:16" ht="76.5" x14ac:dyDescent="0.2">
      <c r="A421" t="s">
        <v>41</v>
      </c>
      <c r="E421" s="29" t="s">
        <v>414</v>
      </c>
    </row>
    <row r="422" spans="1:16" x14ac:dyDescent="0.2">
      <c r="A422" s="20" t="s">
        <v>34</v>
      </c>
      <c r="B422" s="32" t="s">
        <v>417</v>
      </c>
      <c r="C422" s="32" t="s">
        <v>418</v>
      </c>
      <c r="D422" s="20" t="s">
        <v>36</v>
      </c>
      <c r="E422" s="33" t="s">
        <v>419</v>
      </c>
      <c r="F422" s="34" t="s">
        <v>97</v>
      </c>
      <c r="G422" s="35">
        <v>250</v>
      </c>
      <c r="H422" s="36"/>
      <c r="I422" s="37">
        <f>ROUND(ROUND(H422,2)*ROUND(G422,3),2)</f>
        <v>0</v>
      </c>
      <c r="J422" s="34" t="s">
        <v>553</v>
      </c>
      <c r="O422">
        <f>(I422*21)/100</f>
        <v>0</v>
      </c>
      <c r="P422" t="s">
        <v>12</v>
      </c>
    </row>
    <row r="423" spans="1:16" x14ac:dyDescent="0.2">
      <c r="A423" s="28" t="s">
        <v>39</v>
      </c>
      <c r="E423" s="29" t="s">
        <v>36</v>
      </c>
    </row>
    <row r="424" spans="1:16" x14ac:dyDescent="0.2">
      <c r="A424" s="30" t="s">
        <v>40</v>
      </c>
      <c r="E424" s="31" t="s">
        <v>36</v>
      </c>
    </row>
    <row r="425" spans="1:16" ht="76.5" x14ac:dyDescent="0.2">
      <c r="A425" t="s">
        <v>41</v>
      </c>
      <c r="E425" s="29" t="s">
        <v>414</v>
      </c>
    </row>
    <row r="426" spans="1:16" x14ac:dyDescent="0.2">
      <c r="A426" s="20" t="s">
        <v>34</v>
      </c>
      <c r="B426" s="32" t="s">
        <v>420</v>
      </c>
      <c r="C426" s="32" t="s">
        <v>421</v>
      </c>
      <c r="D426" s="20" t="s">
        <v>36</v>
      </c>
      <c r="E426" s="33" t="s">
        <v>422</v>
      </c>
      <c r="F426" s="34" t="s">
        <v>97</v>
      </c>
      <c r="G426" s="35">
        <v>1000</v>
      </c>
      <c r="H426" s="36"/>
      <c r="I426" s="37">
        <f>ROUND(ROUND(H426,2)*ROUND(G426,3),2)</f>
        <v>0</v>
      </c>
      <c r="J426" s="34" t="s">
        <v>553</v>
      </c>
      <c r="O426">
        <f>(I426*21)/100</f>
        <v>0</v>
      </c>
      <c r="P426" t="s">
        <v>12</v>
      </c>
    </row>
    <row r="427" spans="1:16" x14ac:dyDescent="0.2">
      <c r="A427" s="28" t="s">
        <v>39</v>
      </c>
      <c r="E427" s="29" t="s">
        <v>36</v>
      </c>
    </row>
    <row r="428" spans="1:16" x14ac:dyDescent="0.2">
      <c r="A428" s="30" t="s">
        <v>40</v>
      </c>
      <c r="E428" s="31" t="s">
        <v>36</v>
      </c>
    </row>
    <row r="429" spans="1:16" ht="76.5" x14ac:dyDescent="0.2">
      <c r="A429" t="s">
        <v>41</v>
      </c>
      <c r="E429" s="29" t="s">
        <v>414</v>
      </c>
    </row>
    <row r="430" spans="1:16" x14ac:dyDescent="0.2">
      <c r="A430" s="20" t="s">
        <v>34</v>
      </c>
      <c r="B430" s="32" t="s">
        <v>423</v>
      </c>
      <c r="C430" s="32" t="s">
        <v>424</v>
      </c>
      <c r="D430" s="20" t="s">
        <v>36</v>
      </c>
      <c r="E430" s="33" t="s">
        <v>425</v>
      </c>
      <c r="F430" s="34" t="s">
        <v>97</v>
      </c>
      <c r="G430" s="35">
        <v>150</v>
      </c>
      <c r="H430" s="36"/>
      <c r="I430" s="37">
        <f>ROUND(ROUND(H430,2)*ROUND(G430,3),2)</f>
        <v>0</v>
      </c>
      <c r="J430" s="34" t="s">
        <v>553</v>
      </c>
      <c r="O430">
        <f>(I430*21)/100</f>
        <v>0</v>
      </c>
      <c r="P430" t="s">
        <v>12</v>
      </c>
    </row>
    <row r="431" spans="1:16" x14ac:dyDescent="0.2">
      <c r="A431" s="28" t="s">
        <v>39</v>
      </c>
      <c r="E431" s="29" t="s">
        <v>36</v>
      </c>
    </row>
    <row r="432" spans="1:16" x14ac:dyDescent="0.2">
      <c r="A432" s="30" t="s">
        <v>40</v>
      </c>
      <c r="E432" s="31" t="s">
        <v>36</v>
      </c>
    </row>
    <row r="433" spans="1:16" ht="76.5" x14ac:dyDescent="0.2">
      <c r="A433" t="s">
        <v>41</v>
      </c>
      <c r="E433" s="29" t="s">
        <v>414</v>
      </c>
    </row>
    <row r="434" spans="1:16" x14ac:dyDescent="0.2">
      <c r="A434" s="20" t="s">
        <v>34</v>
      </c>
      <c r="B434" s="32" t="s">
        <v>426</v>
      </c>
      <c r="C434" s="32" t="s">
        <v>427</v>
      </c>
      <c r="D434" s="20" t="s">
        <v>36</v>
      </c>
      <c r="E434" s="33" t="s">
        <v>428</v>
      </c>
      <c r="F434" s="34" t="s">
        <v>97</v>
      </c>
      <c r="G434" s="35">
        <v>100</v>
      </c>
      <c r="H434" s="36"/>
      <c r="I434" s="37">
        <f>ROUND(ROUND(H434,2)*ROUND(G434,3),2)</f>
        <v>0</v>
      </c>
      <c r="J434" s="34" t="s">
        <v>553</v>
      </c>
      <c r="O434">
        <f>(I434*21)/100</f>
        <v>0</v>
      </c>
      <c r="P434" t="s">
        <v>12</v>
      </c>
    </row>
    <row r="435" spans="1:16" x14ac:dyDescent="0.2">
      <c r="A435" s="28" t="s">
        <v>39</v>
      </c>
      <c r="E435" s="29" t="s">
        <v>36</v>
      </c>
    </row>
    <row r="436" spans="1:16" x14ac:dyDescent="0.2">
      <c r="A436" s="30" t="s">
        <v>40</v>
      </c>
      <c r="E436" s="31" t="s">
        <v>36</v>
      </c>
    </row>
    <row r="437" spans="1:16" ht="63.75" x14ac:dyDescent="0.2">
      <c r="A437" t="s">
        <v>41</v>
      </c>
      <c r="E437" s="29" t="s">
        <v>429</v>
      </c>
    </row>
    <row r="438" spans="1:16" x14ac:dyDescent="0.2">
      <c r="A438" s="20" t="s">
        <v>34</v>
      </c>
      <c r="B438" s="32" t="s">
        <v>430</v>
      </c>
      <c r="C438" s="32" t="s">
        <v>431</v>
      </c>
      <c r="D438" s="20" t="s">
        <v>36</v>
      </c>
      <c r="E438" s="33" t="s">
        <v>432</v>
      </c>
      <c r="F438" s="34" t="s">
        <v>97</v>
      </c>
      <c r="G438" s="35">
        <v>100</v>
      </c>
      <c r="H438" s="36"/>
      <c r="I438" s="37">
        <f>ROUND(ROUND(H438,2)*ROUND(G438,3),2)</f>
        <v>0</v>
      </c>
      <c r="J438" s="34" t="s">
        <v>553</v>
      </c>
      <c r="O438">
        <f>(I438*21)/100</f>
        <v>0</v>
      </c>
      <c r="P438" t="s">
        <v>12</v>
      </c>
    </row>
    <row r="439" spans="1:16" x14ac:dyDescent="0.2">
      <c r="A439" s="28" t="s">
        <v>39</v>
      </c>
      <c r="E439" s="29" t="s">
        <v>36</v>
      </c>
    </row>
    <row r="440" spans="1:16" x14ac:dyDescent="0.2">
      <c r="A440" s="30" t="s">
        <v>40</v>
      </c>
      <c r="E440" s="31" t="s">
        <v>36</v>
      </c>
    </row>
    <row r="441" spans="1:16" ht="63.75" x14ac:dyDescent="0.2">
      <c r="A441" t="s">
        <v>41</v>
      </c>
      <c r="E441" s="29" t="s">
        <v>429</v>
      </c>
    </row>
    <row r="442" spans="1:16" x14ac:dyDescent="0.2">
      <c r="A442" s="20" t="s">
        <v>34</v>
      </c>
      <c r="B442" s="32" t="s">
        <v>433</v>
      </c>
      <c r="C442" s="32" t="s">
        <v>434</v>
      </c>
      <c r="D442" s="20" t="s">
        <v>36</v>
      </c>
      <c r="E442" s="33" t="s">
        <v>435</v>
      </c>
      <c r="F442" s="34" t="s">
        <v>97</v>
      </c>
      <c r="G442" s="35">
        <v>100</v>
      </c>
      <c r="H442" s="36"/>
      <c r="I442" s="37">
        <f>ROUND(ROUND(H442,2)*ROUND(G442,3),2)</f>
        <v>0</v>
      </c>
      <c r="J442" s="34" t="s">
        <v>553</v>
      </c>
      <c r="O442">
        <f>(I442*21)/100</f>
        <v>0</v>
      </c>
      <c r="P442" t="s">
        <v>12</v>
      </c>
    </row>
    <row r="443" spans="1:16" x14ac:dyDescent="0.2">
      <c r="A443" s="28" t="s">
        <v>39</v>
      </c>
      <c r="E443" s="29" t="s">
        <v>36</v>
      </c>
    </row>
    <row r="444" spans="1:16" x14ac:dyDescent="0.2">
      <c r="A444" s="30" t="s">
        <v>40</v>
      </c>
      <c r="E444" s="31" t="s">
        <v>36</v>
      </c>
    </row>
    <row r="445" spans="1:16" ht="63.75" x14ac:dyDescent="0.2">
      <c r="A445" t="s">
        <v>41</v>
      </c>
      <c r="E445" s="29" t="s">
        <v>429</v>
      </c>
    </row>
    <row r="446" spans="1:16" x14ac:dyDescent="0.2">
      <c r="A446" s="20" t="s">
        <v>34</v>
      </c>
      <c r="B446" s="32" t="s">
        <v>436</v>
      </c>
      <c r="C446" s="32" t="s">
        <v>437</v>
      </c>
      <c r="D446" s="20" t="s">
        <v>36</v>
      </c>
      <c r="E446" s="33" t="s">
        <v>438</v>
      </c>
      <c r="F446" s="34" t="s">
        <v>97</v>
      </c>
      <c r="G446" s="35">
        <v>10</v>
      </c>
      <c r="H446" s="36"/>
      <c r="I446" s="37">
        <f>ROUND(ROUND(H446,2)*ROUND(G446,3),2)</f>
        <v>0</v>
      </c>
      <c r="J446" s="34" t="s">
        <v>553</v>
      </c>
      <c r="O446">
        <f>(I446*21)/100</f>
        <v>0</v>
      </c>
      <c r="P446" t="s">
        <v>12</v>
      </c>
    </row>
    <row r="447" spans="1:16" x14ac:dyDescent="0.2">
      <c r="A447" s="28" t="s">
        <v>39</v>
      </c>
      <c r="E447" s="29" t="s">
        <v>36</v>
      </c>
    </row>
    <row r="448" spans="1:16" x14ac:dyDescent="0.2">
      <c r="A448" s="30" t="s">
        <v>40</v>
      </c>
      <c r="E448" s="31" t="s">
        <v>36</v>
      </c>
    </row>
    <row r="449" spans="1:16" ht="76.5" x14ac:dyDescent="0.2">
      <c r="A449" t="s">
        <v>41</v>
      </c>
      <c r="E449" s="29" t="s">
        <v>439</v>
      </c>
    </row>
    <row r="450" spans="1:16" x14ac:dyDescent="0.2">
      <c r="A450" s="20" t="s">
        <v>34</v>
      </c>
      <c r="B450" s="32" t="s">
        <v>440</v>
      </c>
      <c r="C450" s="32" t="s">
        <v>441</v>
      </c>
      <c r="D450" s="20" t="s">
        <v>36</v>
      </c>
      <c r="E450" s="33" t="s">
        <v>442</v>
      </c>
      <c r="F450" s="34" t="s">
        <v>310</v>
      </c>
      <c r="G450" s="35">
        <v>1</v>
      </c>
      <c r="H450" s="36"/>
      <c r="I450" s="37">
        <f>ROUND(ROUND(H450,2)*ROUND(G450,3),2)</f>
        <v>0</v>
      </c>
      <c r="J450" s="34" t="s">
        <v>553</v>
      </c>
      <c r="O450">
        <f>(I450*21)/100</f>
        <v>0</v>
      </c>
      <c r="P450" t="s">
        <v>12</v>
      </c>
    </row>
    <row r="451" spans="1:16" x14ac:dyDescent="0.2">
      <c r="A451" s="28" t="s">
        <v>39</v>
      </c>
      <c r="E451" s="29" t="s">
        <v>36</v>
      </c>
    </row>
    <row r="452" spans="1:16" x14ac:dyDescent="0.2">
      <c r="A452" s="30" t="s">
        <v>40</v>
      </c>
      <c r="E452" s="31" t="s">
        <v>36</v>
      </c>
    </row>
    <row r="453" spans="1:16" ht="409.5" x14ac:dyDescent="0.2">
      <c r="A453" t="s">
        <v>41</v>
      </c>
      <c r="E453" s="29" t="s">
        <v>443</v>
      </c>
    </row>
    <row r="454" spans="1:16" x14ac:dyDescent="0.2">
      <c r="A454" s="20" t="s">
        <v>34</v>
      </c>
      <c r="B454" s="32" t="s">
        <v>444</v>
      </c>
      <c r="C454" s="32" t="s">
        <v>445</v>
      </c>
      <c r="D454" s="20" t="s">
        <v>36</v>
      </c>
      <c r="E454" s="33" t="s">
        <v>446</v>
      </c>
      <c r="F454" s="34" t="s">
        <v>310</v>
      </c>
      <c r="G454" s="35">
        <v>1</v>
      </c>
      <c r="H454" s="36"/>
      <c r="I454" s="37">
        <f>ROUND(ROUND(H454,2)*ROUND(G454,3),2)</f>
        <v>0</v>
      </c>
      <c r="J454" s="34" t="s">
        <v>553</v>
      </c>
      <c r="O454">
        <f>(I454*21)/100</f>
        <v>0</v>
      </c>
      <c r="P454" t="s">
        <v>12</v>
      </c>
    </row>
    <row r="455" spans="1:16" x14ac:dyDescent="0.2">
      <c r="A455" s="28" t="s">
        <v>39</v>
      </c>
      <c r="E455" s="29" t="s">
        <v>36</v>
      </c>
    </row>
    <row r="456" spans="1:16" x14ac:dyDescent="0.2">
      <c r="A456" s="30" t="s">
        <v>40</v>
      </c>
      <c r="E456" s="31" t="s">
        <v>36</v>
      </c>
    </row>
    <row r="457" spans="1:16" ht="409.5" x14ac:dyDescent="0.2">
      <c r="A457" t="s">
        <v>41</v>
      </c>
      <c r="E457" s="29" t="s">
        <v>443</v>
      </c>
    </row>
    <row r="458" spans="1:16" x14ac:dyDescent="0.2">
      <c r="A458" s="20" t="s">
        <v>34</v>
      </c>
      <c r="B458" s="32" t="s">
        <v>447</v>
      </c>
      <c r="C458" s="32" t="s">
        <v>448</v>
      </c>
      <c r="D458" s="20" t="s">
        <v>36</v>
      </c>
      <c r="E458" s="33" t="s">
        <v>449</v>
      </c>
      <c r="F458" s="34" t="s">
        <v>97</v>
      </c>
      <c r="G458" s="35">
        <v>10</v>
      </c>
      <c r="H458" s="36"/>
      <c r="I458" s="37">
        <f>ROUND(ROUND(H458,2)*ROUND(G458,3),2)</f>
        <v>0</v>
      </c>
      <c r="J458" s="34" t="s">
        <v>553</v>
      </c>
      <c r="O458">
        <f>(I458*21)/100</f>
        <v>0</v>
      </c>
      <c r="P458" t="s">
        <v>12</v>
      </c>
    </row>
    <row r="459" spans="1:16" x14ac:dyDescent="0.2">
      <c r="A459" s="28" t="s">
        <v>39</v>
      </c>
      <c r="E459" s="29" t="s">
        <v>36</v>
      </c>
    </row>
    <row r="460" spans="1:16" x14ac:dyDescent="0.2">
      <c r="A460" s="30" t="s">
        <v>40</v>
      </c>
      <c r="E460" s="31" t="s">
        <v>36</v>
      </c>
    </row>
    <row r="461" spans="1:16" ht="76.5" x14ac:dyDescent="0.2">
      <c r="A461" t="s">
        <v>41</v>
      </c>
      <c r="E461" s="29" t="s">
        <v>450</v>
      </c>
    </row>
    <row r="462" spans="1:16" x14ac:dyDescent="0.2">
      <c r="A462" s="20" t="s">
        <v>34</v>
      </c>
      <c r="B462" s="32" t="s">
        <v>451</v>
      </c>
      <c r="C462" s="32" t="s">
        <v>452</v>
      </c>
      <c r="D462" s="20" t="s">
        <v>36</v>
      </c>
      <c r="E462" s="33" t="s">
        <v>453</v>
      </c>
      <c r="F462" s="34" t="s">
        <v>97</v>
      </c>
      <c r="G462" s="35">
        <v>10</v>
      </c>
      <c r="H462" s="36"/>
      <c r="I462" s="37">
        <f>ROUND(ROUND(H462,2)*ROUND(G462,3),2)</f>
        <v>0</v>
      </c>
      <c r="J462" s="34" t="s">
        <v>553</v>
      </c>
      <c r="O462">
        <f>(I462*21)/100</f>
        <v>0</v>
      </c>
      <c r="P462" t="s">
        <v>12</v>
      </c>
    </row>
    <row r="463" spans="1:16" x14ac:dyDescent="0.2">
      <c r="A463" s="28" t="s">
        <v>39</v>
      </c>
      <c r="E463" s="29" t="s">
        <v>36</v>
      </c>
    </row>
    <row r="464" spans="1:16" x14ac:dyDescent="0.2">
      <c r="A464" s="30" t="s">
        <v>40</v>
      </c>
      <c r="E464" s="31" t="s">
        <v>36</v>
      </c>
    </row>
    <row r="465" spans="1:16" ht="76.5" x14ac:dyDescent="0.2">
      <c r="A465" t="s">
        <v>41</v>
      </c>
      <c r="E465" s="29" t="s">
        <v>450</v>
      </c>
    </row>
    <row r="466" spans="1:16" x14ac:dyDescent="0.2">
      <c r="A466" s="20" t="s">
        <v>34</v>
      </c>
      <c r="B466" s="32" t="s">
        <v>454</v>
      </c>
      <c r="C466" s="32" t="s">
        <v>455</v>
      </c>
      <c r="D466" s="20" t="s">
        <v>36</v>
      </c>
      <c r="E466" s="33" t="s">
        <v>456</v>
      </c>
      <c r="F466" s="34" t="s">
        <v>97</v>
      </c>
      <c r="G466" s="35">
        <v>10</v>
      </c>
      <c r="H466" s="36"/>
      <c r="I466" s="37">
        <f>ROUND(ROUND(H466,2)*ROUND(G466,3),2)</f>
        <v>0</v>
      </c>
      <c r="J466" s="34" t="s">
        <v>553</v>
      </c>
      <c r="O466">
        <f>(I466*21)/100</f>
        <v>0</v>
      </c>
      <c r="P466" t="s">
        <v>12</v>
      </c>
    </row>
    <row r="467" spans="1:16" x14ac:dyDescent="0.2">
      <c r="A467" s="28" t="s">
        <v>39</v>
      </c>
      <c r="E467" s="29" t="s">
        <v>36</v>
      </c>
    </row>
    <row r="468" spans="1:16" x14ac:dyDescent="0.2">
      <c r="A468" s="30" t="s">
        <v>40</v>
      </c>
      <c r="E468" s="31" t="s">
        <v>36</v>
      </c>
    </row>
    <row r="469" spans="1:16" ht="76.5" x14ac:dyDescent="0.2">
      <c r="A469" t="s">
        <v>41</v>
      </c>
      <c r="E469" s="29" t="s">
        <v>450</v>
      </c>
    </row>
    <row r="470" spans="1:16" x14ac:dyDescent="0.2">
      <c r="A470" s="20" t="s">
        <v>34</v>
      </c>
      <c r="B470" s="32" t="s">
        <v>457</v>
      </c>
      <c r="C470" s="32" t="s">
        <v>458</v>
      </c>
      <c r="D470" s="20" t="s">
        <v>36</v>
      </c>
      <c r="E470" s="33" t="s">
        <v>459</v>
      </c>
      <c r="F470" s="34" t="s">
        <v>97</v>
      </c>
      <c r="G470" s="35">
        <v>5</v>
      </c>
      <c r="H470" s="36"/>
      <c r="I470" s="37">
        <f>ROUND(ROUND(H470,2)*ROUND(G470,3),2)</f>
        <v>0</v>
      </c>
      <c r="J470" s="34" t="s">
        <v>553</v>
      </c>
      <c r="O470">
        <f>(I470*21)/100</f>
        <v>0</v>
      </c>
      <c r="P470" t="s">
        <v>12</v>
      </c>
    </row>
    <row r="471" spans="1:16" x14ac:dyDescent="0.2">
      <c r="A471" s="28" t="s">
        <v>39</v>
      </c>
      <c r="E471" s="29" t="s">
        <v>36</v>
      </c>
    </row>
    <row r="472" spans="1:16" x14ac:dyDescent="0.2">
      <c r="A472" s="30" t="s">
        <v>40</v>
      </c>
      <c r="E472" s="31" t="s">
        <v>36</v>
      </c>
    </row>
    <row r="473" spans="1:16" ht="76.5" x14ac:dyDescent="0.2">
      <c r="A473" t="s">
        <v>41</v>
      </c>
      <c r="E473" s="29" t="s">
        <v>450</v>
      </c>
    </row>
    <row r="474" spans="1:16" x14ac:dyDescent="0.2">
      <c r="A474" s="20" t="s">
        <v>34</v>
      </c>
      <c r="B474" s="32" t="s">
        <v>460</v>
      </c>
      <c r="C474" s="32" t="s">
        <v>461</v>
      </c>
      <c r="D474" s="20" t="s">
        <v>36</v>
      </c>
      <c r="E474" s="33" t="s">
        <v>462</v>
      </c>
      <c r="F474" s="34" t="s">
        <v>310</v>
      </c>
      <c r="G474" s="35">
        <v>1</v>
      </c>
      <c r="H474" s="36"/>
      <c r="I474" s="37">
        <f>ROUND(ROUND(H474,2)*ROUND(G474,3),2)</f>
        <v>0</v>
      </c>
      <c r="J474" s="34" t="s">
        <v>553</v>
      </c>
      <c r="O474">
        <f>(I474*21)/100</f>
        <v>0</v>
      </c>
      <c r="P474" t="s">
        <v>12</v>
      </c>
    </row>
    <row r="475" spans="1:16" x14ac:dyDescent="0.2">
      <c r="A475" s="28" t="s">
        <v>39</v>
      </c>
      <c r="E475" s="29" t="s">
        <v>36</v>
      </c>
    </row>
    <row r="476" spans="1:16" x14ac:dyDescent="0.2">
      <c r="A476" s="30" t="s">
        <v>40</v>
      </c>
      <c r="E476" s="31" t="s">
        <v>36</v>
      </c>
    </row>
    <row r="477" spans="1:16" ht="89.25" x14ac:dyDescent="0.2">
      <c r="A477" t="s">
        <v>41</v>
      </c>
      <c r="E477" s="29" t="s">
        <v>463</v>
      </c>
    </row>
    <row r="478" spans="1:16" x14ac:dyDescent="0.2">
      <c r="A478" s="20" t="s">
        <v>34</v>
      </c>
      <c r="B478" s="32" t="s">
        <v>464</v>
      </c>
      <c r="C478" s="32" t="s">
        <v>465</v>
      </c>
      <c r="D478" s="20" t="s">
        <v>36</v>
      </c>
      <c r="E478" s="33" t="s">
        <v>466</v>
      </c>
      <c r="F478" s="34" t="s">
        <v>310</v>
      </c>
      <c r="G478" s="35">
        <v>1</v>
      </c>
      <c r="H478" s="36"/>
      <c r="I478" s="37">
        <f>ROUND(ROUND(H478,2)*ROUND(G478,3),2)</f>
        <v>0</v>
      </c>
      <c r="J478" s="34" t="s">
        <v>553</v>
      </c>
      <c r="O478">
        <f>(I478*21)/100</f>
        <v>0</v>
      </c>
      <c r="P478" t="s">
        <v>12</v>
      </c>
    </row>
    <row r="479" spans="1:16" x14ac:dyDescent="0.2">
      <c r="A479" s="28" t="s">
        <v>39</v>
      </c>
      <c r="E479" s="29" t="s">
        <v>36</v>
      </c>
    </row>
    <row r="480" spans="1:16" x14ac:dyDescent="0.2">
      <c r="A480" s="30" t="s">
        <v>40</v>
      </c>
      <c r="E480" s="31" t="s">
        <v>36</v>
      </c>
    </row>
    <row r="481" spans="1:16" ht="89.25" x14ac:dyDescent="0.2">
      <c r="A481" t="s">
        <v>41</v>
      </c>
      <c r="E481" s="29" t="s">
        <v>463</v>
      </c>
    </row>
    <row r="482" spans="1:16" x14ac:dyDescent="0.2">
      <c r="A482" s="20" t="s">
        <v>34</v>
      </c>
      <c r="B482" s="32" t="s">
        <v>467</v>
      </c>
      <c r="C482" s="32" t="s">
        <v>468</v>
      </c>
      <c r="D482" s="20" t="s">
        <v>36</v>
      </c>
      <c r="E482" s="33" t="s">
        <v>469</v>
      </c>
      <c r="F482" s="34" t="s">
        <v>97</v>
      </c>
      <c r="G482" s="35">
        <v>1000</v>
      </c>
      <c r="H482" s="36"/>
      <c r="I482" s="37">
        <f>ROUND(ROUND(H482,2)*ROUND(G482,3),2)</f>
        <v>0</v>
      </c>
      <c r="J482" s="34" t="s">
        <v>553</v>
      </c>
      <c r="O482">
        <f>(I482*21)/100</f>
        <v>0</v>
      </c>
      <c r="P482" t="s">
        <v>12</v>
      </c>
    </row>
    <row r="483" spans="1:16" x14ac:dyDescent="0.2">
      <c r="A483" s="28" t="s">
        <v>39</v>
      </c>
      <c r="E483" s="29" t="s">
        <v>36</v>
      </c>
    </row>
    <row r="484" spans="1:16" x14ac:dyDescent="0.2">
      <c r="A484" s="30" t="s">
        <v>40</v>
      </c>
      <c r="E484" s="31" t="s">
        <v>36</v>
      </c>
    </row>
    <row r="485" spans="1:16" ht="63.75" x14ac:dyDescent="0.2">
      <c r="A485" t="s">
        <v>41</v>
      </c>
      <c r="E485" s="29" t="s">
        <v>470</v>
      </c>
    </row>
    <row r="486" spans="1:16" x14ac:dyDescent="0.2">
      <c r="A486" s="20" t="s">
        <v>34</v>
      </c>
      <c r="B486" s="32" t="s">
        <v>471</v>
      </c>
      <c r="C486" s="32" t="s">
        <v>472</v>
      </c>
      <c r="D486" s="20" t="s">
        <v>36</v>
      </c>
      <c r="E486" s="33" t="s">
        <v>473</v>
      </c>
      <c r="F486" s="34" t="s">
        <v>97</v>
      </c>
      <c r="G486" s="35">
        <v>500</v>
      </c>
      <c r="H486" s="36"/>
      <c r="I486" s="37">
        <f>ROUND(ROUND(H486,2)*ROUND(G486,3),2)</f>
        <v>0</v>
      </c>
      <c r="J486" s="34" t="s">
        <v>553</v>
      </c>
      <c r="O486">
        <f>(I486*21)/100</f>
        <v>0</v>
      </c>
      <c r="P486" t="s">
        <v>12</v>
      </c>
    </row>
    <row r="487" spans="1:16" x14ac:dyDescent="0.2">
      <c r="A487" s="28" t="s">
        <v>39</v>
      </c>
      <c r="E487" s="29" t="s">
        <v>36</v>
      </c>
    </row>
    <row r="488" spans="1:16" x14ac:dyDescent="0.2">
      <c r="A488" s="30" t="s">
        <v>40</v>
      </c>
      <c r="E488" s="31" t="s">
        <v>36</v>
      </c>
    </row>
    <row r="489" spans="1:16" ht="63.75" x14ac:dyDescent="0.2">
      <c r="A489" t="s">
        <v>41</v>
      </c>
      <c r="E489" s="29" t="s">
        <v>470</v>
      </c>
    </row>
    <row r="490" spans="1:16" x14ac:dyDescent="0.2">
      <c r="A490" s="20" t="s">
        <v>34</v>
      </c>
      <c r="B490" s="32" t="s">
        <v>474</v>
      </c>
      <c r="C490" s="32" t="s">
        <v>475</v>
      </c>
      <c r="D490" s="20" t="s">
        <v>36</v>
      </c>
      <c r="E490" s="33" t="s">
        <v>476</v>
      </c>
      <c r="F490" s="34" t="s">
        <v>97</v>
      </c>
      <c r="G490" s="35">
        <v>500</v>
      </c>
      <c r="H490" s="36"/>
      <c r="I490" s="37">
        <f>ROUND(ROUND(H490,2)*ROUND(G490,3),2)</f>
        <v>0</v>
      </c>
      <c r="J490" s="34" t="s">
        <v>553</v>
      </c>
      <c r="O490">
        <f>(I490*21)/100</f>
        <v>0</v>
      </c>
      <c r="P490" t="s">
        <v>12</v>
      </c>
    </row>
    <row r="491" spans="1:16" x14ac:dyDescent="0.2">
      <c r="A491" s="28" t="s">
        <v>39</v>
      </c>
      <c r="E491" s="29" t="s">
        <v>36</v>
      </c>
    </row>
    <row r="492" spans="1:16" x14ac:dyDescent="0.2">
      <c r="A492" s="30" t="s">
        <v>40</v>
      </c>
      <c r="E492" s="31" t="s">
        <v>36</v>
      </c>
    </row>
    <row r="493" spans="1:16" ht="63.75" x14ac:dyDescent="0.2">
      <c r="A493" t="s">
        <v>41</v>
      </c>
      <c r="E493" s="29" t="s">
        <v>470</v>
      </c>
    </row>
    <row r="494" spans="1:16" x14ac:dyDescent="0.2">
      <c r="A494" s="20" t="s">
        <v>34</v>
      </c>
      <c r="B494" s="32" t="s">
        <v>477</v>
      </c>
      <c r="C494" s="32" t="s">
        <v>478</v>
      </c>
      <c r="D494" s="20" t="s">
        <v>36</v>
      </c>
      <c r="E494" s="33" t="s">
        <v>479</v>
      </c>
      <c r="F494" s="34" t="s">
        <v>97</v>
      </c>
      <c r="G494" s="35">
        <v>200</v>
      </c>
      <c r="H494" s="36"/>
      <c r="I494" s="37">
        <f>ROUND(ROUND(H494,2)*ROUND(G494,3),2)</f>
        <v>0</v>
      </c>
      <c r="J494" s="34" t="s">
        <v>553</v>
      </c>
      <c r="O494">
        <f>(I494*21)/100</f>
        <v>0</v>
      </c>
      <c r="P494" t="s">
        <v>12</v>
      </c>
    </row>
    <row r="495" spans="1:16" x14ac:dyDescent="0.2">
      <c r="A495" s="28" t="s">
        <v>39</v>
      </c>
      <c r="E495" s="29" t="s">
        <v>36</v>
      </c>
    </row>
    <row r="496" spans="1:16" x14ac:dyDescent="0.2">
      <c r="A496" s="30" t="s">
        <v>40</v>
      </c>
      <c r="E496" s="31" t="s">
        <v>36</v>
      </c>
    </row>
    <row r="497" spans="1:16" ht="63.75" x14ac:dyDescent="0.2">
      <c r="A497" t="s">
        <v>41</v>
      </c>
      <c r="E497" s="29" t="s">
        <v>470</v>
      </c>
    </row>
    <row r="498" spans="1:16" x14ac:dyDescent="0.2">
      <c r="A498" s="20" t="s">
        <v>34</v>
      </c>
      <c r="B498" s="32" t="s">
        <v>480</v>
      </c>
      <c r="C498" s="32" t="s">
        <v>481</v>
      </c>
      <c r="D498" s="20" t="s">
        <v>36</v>
      </c>
      <c r="E498" s="33" t="s">
        <v>482</v>
      </c>
      <c r="F498" s="34" t="s">
        <v>97</v>
      </c>
      <c r="G498" s="35">
        <v>10000</v>
      </c>
      <c r="H498" s="36"/>
      <c r="I498" s="37">
        <f>ROUND(ROUND(H498,2)*ROUND(G498,3),2)</f>
        <v>0</v>
      </c>
      <c r="J498" s="34" t="s">
        <v>553</v>
      </c>
      <c r="O498">
        <f>(I498*21)/100</f>
        <v>0</v>
      </c>
      <c r="P498" t="s">
        <v>12</v>
      </c>
    </row>
    <row r="499" spans="1:16" x14ac:dyDescent="0.2">
      <c r="A499" s="28" t="s">
        <v>39</v>
      </c>
      <c r="E499" s="29" t="s">
        <v>36</v>
      </c>
    </row>
    <row r="500" spans="1:16" x14ac:dyDescent="0.2">
      <c r="A500" s="30" t="s">
        <v>40</v>
      </c>
      <c r="E500" s="31" t="s">
        <v>36</v>
      </c>
    </row>
    <row r="501" spans="1:16" ht="76.5" x14ac:dyDescent="0.2">
      <c r="A501" t="s">
        <v>41</v>
      </c>
      <c r="E501" s="29" t="s">
        <v>483</v>
      </c>
    </row>
    <row r="502" spans="1:16" ht="25.5" x14ac:dyDescent="0.2">
      <c r="A502" s="20" t="s">
        <v>34</v>
      </c>
      <c r="B502" s="32" t="s">
        <v>484</v>
      </c>
      <c r="C502" s="32" t="s">
        <v>485</v>
      </c>
      <c r="D502" s="20" t="s">
        <v>36</v>
      </c>
      <c r="E502" s="33" t="s">
        <v>486</v>
      </c>
      <c r="F502" s="34" t="s">
        <v>97</v>
      </c>
      <c r="G502" s="35">
        <v>50</v>
      </c>
      <c r="H502" s="36"/>
      <c r="I502" s="37">
        <f>ROUND(ROUND(H502,2)*ROUND(G502,3),2)</f>
        <v>0</v>
      </c>
      <c r="J502" s="34" t="s">
        <v>553</v>
      </c>
      <c r="O502">
        <f>(I502*21)/100</f>
        <v>0</v>
      </c>
      <c r="P502" t="s">
        <v>12</v>
      </c>
    </row>
    <row r="503" spans="1:16" x14ac:dyDescent="0.2">
      <c r="A503" s="28" t="s">
        <v>39</v>
      </c>
      <c r="E503" s="29" t="s">
        <v>36</v>
      </c>
    </row>
    <row r="504" spans="1:16" x14ac:dyDescent="0.2">
      <c r="A504" s="30" t="s">
        <v>40</v>
      </c>
      <c r="E504" s="31" t="s">
        <v>36</v>
      </c>
    </row>
    <row r="505" spans="1:16" ht="127.5" x14ac:dyDescent="0.2">
      <c r="A505" t="s">
        <v>41</v>
      </c>
      <c r="E505" s="29" t="s">
        <v>487</v>
      </c>
    </row>
    <row r="506" spans="1:16" x14ac:dyDescent="0.2">
      <c r="A506" s="20" t="s">
        <v>34</v>
      </c>
      <c r="B506" s="32" t="s">
        <v>488</v>
      </c>
      <c r="C506" s="32" t="s">
        <v>489</v>
      </c>
      <c r="D506" s="20" t="s">
        <v>36</v>
      </c>
      <c r="E506" s="33" t="s">
        <v>490</v>
      </c>
      <c r="F506" s="34" t="s">
        <v>97</v>
      </c>
      <c r="G506" s="35">
        <v>50</v>
      </c>
      <c r="H506" s="36"/>
      <c r="I506" s="37">
        <f>ROUND(ROUND(H506,2)*ROUND(G506,3),2)</f>
        <v>0</v>
      </c>
      <c r="J506" s="34" t="s">
        <v>553</v>
      </c>
      <c r="O506">
        <f>(I506*21)/100</f>
        <v>0</v>
      </c>
      <c r="P506" t="s">
        <v>12</v>
      </c>
    </row>
    <row r="507" spans="1:16" x14ac:dyDescent="0.2">
      <c r="A507" s="28" t="s">
        <v>39</v>
      </c>
      <c r="E507" s="29" t="s">
        <v>36</v>
      </c>
    </row>
    <row r="508" spans="1:16" x14ac:dyDescent="0.2">
      <c r="A508" s="30" t="s">
        <v>40</v>
      </c>
      <c r="E508" s="31" t="s">
        <v>36</v>
      </c>
    </row>
    <row r="509" spans="1:16" ht="127.5" x14ac:dyDescent="0.2">
      <c r="A509" t="s">
        <v>41</v>
      </c>
      <c r="E509" s="29" t="s">
        <v>487</v>
      </c>
    </row>
    <row r="510" spans="1:16" ht="25.5" x14ac:dyDescent="0.2">
      <c r="A510" s="20" t="s">
        <v>34</v>
      </c>
      <c r="B510" s="32" t="s">
        <v>491</v>
      </c>
      <c r="C510" s="32" t="s">
        <v>492</v>
      </c>
      <c r="D510" s="20" t="s">
        <v>36</v>
      </c>
      <c r="E510" s="33" t="s">
        <v>493</v>
      </c>
      <c r="F510" s="34" t="s">
        <v>97</v>
      </c>
      <c r="G510" s="35">
        <v>100</v>
      </c>
      <c r="H510" s="36"/>
      <c r="I510" s="37">
        <f>ROUND(ROUND(H510,2)*ROUND(G510,3),2)</f>
        <v>0</v>
      </c>
      <c r="J510" s="34" t="s">
        <v>553</v>
      </c>
      <c r="O510">
        <f>(I510*21)/100</f>
        <v>0</v>
      </c>
      <c r="P510" t="s">
        <v>12</v>
      </c>
    </row>
    <row r="511" spans="1:16" x14ac:dyDescent="0.2">
      <c r="A511" s="28" t="s">
        <v>39</v>
      </c>
      <c r="E511" s="29" t="s">
        <v>36</v>
      </c>
    </row>
    <row r="512" spans="1:16" x14ac:dyDescent="0.2">
      <c r="A512" s="30" t="s">
        <v>40</v>
      </c>
      <c r="E512" s="31" t="s">
        <v>36</v>
      </c>
    </row>
    <row r="513" spans="1:16" ht="127.5" x14ac:dyDescent="0.2">
      <c r="A513" t="s">
        <v>41</v>
      </c>
      <c r="E513" s="29" t="s">
        <v>494</v>
      </c>
    </row>
    <row r="514" spans="1:16" ht="25.5" x14ac:dyDescent="0.2">
      <c r="A514" s="20" t="s">
        <v>34</v>
      </c>
      <c r="B514" s="32" t="s">
        <v>495</v>
      </c>
      <c r="C514" s="32" t="s">
        <v>496</v>
      </c>
      <c r="D514" s="20" t="s">
        <v>36</v>
      </c>
      <c r="E514" s="33" t="s">
        <v>497</v>
      </c>
      <c r="F514" s="34" t="s">
        <v>97</v>
      </c>
      <c r="G514" s="35">
        <v>100</v>
      </c>
      <c r="H514" s="36"/>
      <c r="I514" s="37">
        <f>ROUND(ROUND(H514,2)*ROUND(G514,3),2)</f>
        <v>0</v>
      </c>
      <c r="J514" s="34" t="s">
        <v>553</v>
      </c>
      <c r="O514">
        <f>(I514*21)/100</f>
        <v>0</v>
      </c>
      <c r="P514" t="s">
        <v>12</v>
      </c>
    </row>
    <row r="515" spans="1:16" x14ac:dyDescent="0.2">
      <c r="A515" s="28" t="s">
        <v>39</v>
      </c>
      <c r="E515" s="29" t="s">
        <v>36</v>
      </c>
    </row>
    <row r="516" spans="1:16" x14ac:dyDescent="0.2">
      <c r="A516" s="30" t="s">
        <v>40</v>
      </c>
      <c r="E516" s="31" t="s">
        <v>36</v>
      </c>
    </row>
    <row r="517" spans="1:16" ht="127.5" x14ac:dyDescent="0.2">
      <c r="A517" t="s">
        <v>41</v>
      </c>
      <c r="E517" s="29" t="s">
        <v>494</v>
      </c>
    </row>
    <row r="518" spans="1:16" ht="25.5" x14ac:dyDescent="0.2">
      <c r="A518" s="20" t="s">
        <v>34</v>
      </c>
      <c r="B518" s="32" t="s">
        <v>498</v>
      </c>
      <c r="C518" s="32" t="s">
        <v>499</v>
      </c>
      <c r="D518" s="20" t="s">
        <v>36</v>
      </c>
      <c r="E518" s="33" t="s">
        <v>500</v>
      </c>
      <c r="F518" s="34" t="s">
        <v>97</v>
      </c>
      <c r="G518" s="35">
        <v>50</v>
      </c>
      <c r="H518" s="36"/>
      <c r="I518" s="37">
        <f>ROUND(ROUND(H518,2)*ROUND(G518,3),2)</f>
        <v>0</v>
      </c>
      <c r="J518" s="34" t="s">
        <v>553</v>
      </c>
      <c r="O518">
        <f>(I518*21)/100</f>
        <v>0</v>
      </c>
      <c r="P518" t="s">
        <v>12</v>
      </c>
    </row>
    <row r="519" spans="1:16" x14ac:dyDescent="0.2">
      <c r="A519" s="28" t="s">
        <v>39</v>
      </c>
      <c r="E519" s="29" t="s">
        <v>36</v>
      </c>
    </row>
    <row r="520" spans="1:16" x14ac:dyDescent="0.2">
      <c r="A520" s="30" t="s">
        <v>40</v>
      </c>
      <c r="E520" s="31" t="s">
        <v>36</v>
      </c>
    </row>
    <row r="521" spans="1:16" ht="102" x14ac:dyDescent="0.2">
      <c r="A521" t="s">
        <v>41</v>
      </c>
      <c r="E521" s="29" t="s">
        <v>501</v>
      </c>
    </row>
    <row r="522" spans="1:16" ht="25.5" x14ac:dyDescent="0.2">
      <c r="A522" s="20" t="s">
        <v>34</v>
      </c>
      <c r="B522" s="32" t="s">
        <v>502</v>
      </c>
      <c r="C522" s="32" t="s">
        <v>503</v>
      </c>
      <c r="D522" s="20" t="s">
        <v>36</v>
      </c>
      <c r="E522" s="33" t="s">
        <v>504</v>
      </c>
      <c r="F522" s="34" t="s">
        <v>97</v>
      </c>
      <c r="G522" s="35">
        <v>50</v>
      </c>
      <c r="H522" s="36"/>
      <c r="I522" s="37">
        <f>ROUND(ROUND(H522,2)*ROUND(G522,3),2)</f>
        <v>0</v>
      </c>
      <c r="J522" s="34" t="s">
        <v>553</v>
      </c>
      <c r="O522">
        <f>(I522*21)/100</f>
        <v>0</v>
      </c>
      <c r="P522" t="s">
        <v>12</v>
      </c>
    </row>
    <row r="523" spans="1:16" x14ac:dyDescent="0.2">
      <c r="A523" s="28" t="s">
        <v>39</v>
      </c>
      <c r="E523" s="29" t="s">
        <v>36</v>
      </c>
    </row>
    <row r="524" spans="1:16" x14ac:dyDescent="0.2">
      <c r="A524" s="30" t="s">
        <v>40</v>
      </c>
      <c r="E524" s="31" t="s">
        <v>36</v>
      </c>
    </row>
    <row r="525" spans="1:16" ht="102" x14ac:dyDescent="0.2">
      <c r="A525" t="s">
        <v>41</v>
      </c>
      <c r="E525" s="29" t="s">
        <v>501</v>
      </c>
    </row>
    <row r="526" spans="1:16" ht="25.5" x14ac:dyDescent="0.2">
      <c r="A526" s="20" t="s">
        <v>34</v>
      </c>
      <c r="B526" s="32" t="s">
        <v>505</v>
      </c>
      <c r="C526" s="32" t="s">
        <v>506</v>
      </c>
      <c r="D526" s="20" t="s">
        <v>36</v>
      </c>
      <c r="E526" s="33" t="s">
        <v>507</v>
      </c>
      <c r="F526" s="34" t="s">
        <v>97</v>
      </c>
      <c r="G526" s="35">
        <v>25</v>
      </c>
      <c r="H526" s="36"/>
      <c r="I526" s="37">
        <f>ROUND(ROUND(H526,2)*ROUND(G526,3),2)</f>
        <v>0</v>
      </c>
      <c r="J526" s="34" t="s">
        <v>553</v>
      </c>
      <c r="O526">
        <f>(I526*21)/100</f>
        <v>0</v>
      </c>
      <c r="P526" t="s">
        <v>12</v>
      </c>
    </row>
    <row r="527" spans="1:16" x14ac:dyDescent="0.2">
      <c r="A527" s="28" t="s">
        <v>39</v>
      </c>
      <c r="E527" s="29" t="s">
        <v>36</v>
      </c>
    </row>
    <row r="528" spans="1:16" x14ac:dyDescent="0.2">
      <c r="A528" s="30" t="s">
        <v>40</v>
      </c>
      <c r="E528" s="31" t="s">
        <v>36</v>
      </c>
    </row>
    <row r="529" spans="1:16" ht="102" x14ac:dyDescent="0.2">
      <c r="A529" t="s">
        <v>41</v>
      </c>
      <c r="E529" s="29" t="s">
        <v>501</v>
      </c>
    </row>
    <row r="530" spans="1:16" x14ac:dyDescent="0.2">
      <c r="A530" s="20" t="s">
        <v>34</v>
      </c>
      <c r="B530" s="32" t="s">
        <v>508</v>
      </c>
      <c r="C530" s="32" t="s">
        <v>509</v>
      </c>
      <c r="D530" s="20" t="s">
        <v>36</v>
      </c>
      <c r="E530" s="33" t="s">
        <v>510</v>
      </c>
      <c r="F530" s="34" t="s">
        <v>97</v>
      </c>
      <c r="G530" s="35">
        <v>20</v>
      </c>
      <c r="H530" s="36"/>
      <c r="I530" s="37">
        <f>ROUND(ROUND(H530,2)*ROUND(G530,3),2)</f>
        <v>0</v>
      </c>
      <c r="J530" s="34" t="s">
        <v>553</v>
      </c>
      <c r="O530">
        <f>(I530*21)/100</f>
        <v>0</v>
      </c>
      <c r="P530" t="s">
        <v>12</v>
      </c>
    </row>
    <row r="531" spans="1:16" x14ac:dyDescent="0.2">
      <c r="A531" s="28" t="s">
        <v>39</v>
      </c>
      <c r="E531" s="29" t="s">
        <v>36</v>
      </c>
    </row>
    <row r="532" spans="1:16" x14ac:dyDescent="0.2">
      <c r="A532" s="30" t="s">
        <v>40</v>
      </c>
      <c r="E532" s="31" t="s">
        <v>36</v>
      </c>
    </row>
    <row r="533" spans="1:16" ht="102" x14ac:dyDescent="0.2">
      <c r="A533" t="s">
        <v>41</v>
      </c>
      <c r="E533" s="29" t="s">
        <v>501</v>
      </c>
    </row>
    <row r="534" spans="1:16" x14ac:dyDescent="0.2">
      <c r="A534" s="20" t="s">
        <v>34</v>
      </c>
      <c r="B534" s="32" t="s">
        <v>511</v>
      </c>
      <c r="C534" s="32" t="s">
        <v>512</v>
      </c>
      <c r="D534" s="20" t="s">
        <v>36</v>
      </c>
      <c r="E534" s="33" t="s">
        <v>513</v>
      </c>
      <c r="F534" s="34" t="s">
        <v>70</v>
      </c>
      <c r="G534" s="35">
        <v>10000</v>
      </c>
      <c r="H534" s="36"/>
      <c r="I534" s="37">
        <f>ROUND(ROUND(H534,2)*ROUND(G534,3),2)</f>
        <v>0</v>
      </c>
      <c r="J534" s="34" t="s">
        <v>553</v>
      </c>
      <c r="O534">
        <f>(I534*21)/100</f>
        <v>0</v>
      </c>
      <c r="P534" t="s">
        <v>12</v>
      </c>
    </row>
    <row r="535" spans="1:16" x14ac:dyDescent="0.2">
      <c r="A535" s="28" t="s">
        <v>39</v>
      </c>
      <c r="E535" s="29" t="s">
        <v>36</v>
      </c>
    </row>
    <row r="536" spans="1:16" x14ac:dyDescent="0.2">
      <c r="A536" s="30" t="s">
        <v>40</v>
      </c>
      <c r="E536" s="31" t="s">
        <v>36</v>
      </c>
    </row>
    <row r="537" spans="1:16" ht="63.75" x14ac:dyDescent="0.2">
      <c r="A537" t="s">
        <v>41</v>
      </c>
      <c r="E537" s="29" t="s">
        <v>514</v>
      </c>
    </row>
    <row r="538" spans="1:16" x14ac:dyDescent="0.2">
      <c r="A538" s="20" t="s">
        <v>34</v>
      </c>
      <c r="B538" s="32" t="s">
        <v>515</v>
      </c>
      <c r="C538" s="32" t="s">
        <v>516</v>
      </c>
      <c r="D538" s="20" t="s">
        <v>36</v>
      </c>
      <c r="E538" s="33" t="s">
        <v>517</v>
      </c>
      <c r="F538" s="34" t="s">
        <v>70</v>
      </c>
      <c r="G538" s="35">
        <v>5000</v>
      </c>
      <c r="H538" s="36"/>
      <c r="I538" s="37">
        <f>ROUND(ROUND(H538,2)*ROUND(G538,3),2)</f>
        <v>0</v>
      </c>
      <c r="J538" s="34" t="s">
        <v>553</v>
      </c>
      <c r="O538">
        <f>(I538*21)/100</f>
        <v>0</v>
      </c>
      <c r="P538" t="s">
        <v>12</v>
      </c>
    </row>
    <row r="539" spans="1:16" x14ac:dyDescent="0.2">
      <c r="A539" s="28" t="s">
        <v>39</v>
      </c>
      <c r="E539" s="29" t="s">
        <v>36</v>
      </c>
    </row>
    <row r="540" spans="1:16" x14ac:dyDescent="0.2">
      <c r="A540" s="30" t="s">
        <v>40</v>
      </c>
      <c r="E540" s="31" t="s">
        <v>36</v>
      </c>
    </row>
    <row r="541" spans="1:16" ht="63.75" x14ac:dyDescent="0.2">
      <c r="A541" t="s">
        <v>41</v>
      </c>
      <c r="E541" s="29" t="s">
        <v>514</v>
      </c>
    </row>
    <row r="542" spans="1:16" x14ac:dyDescent="0.2">
      <c r="A542" s="20" t="s">
        <v>34</v>
      </c>
      <c r="B542" s="32" t="s">
        <v>518</v>
      </c>
      <c r="C542" s="32" t="s">
        <v>519</v>
      </c>
      <c r="D542" s="20" t="s">
        <v>36</v>
      </c>
      <c r="E542" s="33" t="s">
        <v>520</v>
      </c>
      <c r="F542" s="34" t="s">
        <v>70</v>
      </c>
      <c r="G542" s="35">
        <v>500</v>
      </c>
      <c r="H542" s="36"/>
      <c r="I542" s="37">
        <f>ROUND(ROUND(H542,2)*ROUND(G542,3),2)</f>
        <v>0</v>
      </c>
      <c r="J542" s="34" t="s">
        <v>553</v>
      </c>
      <c r="O542">
        <f>(I542*21)/100</f>
        <v>0</v>
      </c>
      <c r="P542" t="s">
        <v>12</v>
      </c>
    </row>
    <row r="543" spans="1:16" x14ac:dyDescent="0.2">
      <c r="A543" s="28" t="s">
        <v>39</v>
      </c>
      <c r="E543" s="29" t="s">
        <v>521</v>
      </c>
    </row>
    <row r="544" spans="1:16" x14ac:dyDescent="0.2">
      <c r="A544" s="30" t="s">
        <v>40</v>
      </c>
      <c r="E544" s="31" t="s">
        <v>36</v>
      </c>
    </row>
    <row r="545" spans="1:16" ht="63.75" x14ac:dyDescent="0.2">
      <c r="A545" t="s">
        <v>41</v>
      </c>
      <c r="E545" s="29" t="s">
        <v>514</v>
      </c>
    </row>
    <row r="546" spans="1:16" x14ac:dyDescent="0.2">
      <c r="A546" s="20" t="s">
        <v>34</v>
      </c>
      <c r="B546" s="32" t="s">
        <v>522</v>
      </c>
      <c r="C546" s="32" t="s">
        <v>523</v>
      </c>
      <c r="D546" s="20" t="s">
        <v>36</v>
      </c>
      <c r="E546" s="33" t="s">
        <v>524</v>
      </c>
      <c r="F546" s="34" t="s">
        <v>70</v>
      </c>
      <c r="G546" s="35">
        <v>500</v>
      </c>
      <c r="H546" s="36"/>
      <c r="I546" s="37">
        <f>ROUND(ROUND(H546,2)*ROUND(G546,3),2)</f>
        <v>0</v>
      </c>
      <c r="J546" s="34" t="s">
        <v>553</v>
      </c>
      <c r="O546">
        <f>(I546*21)/100</f>
        <v>0</v>
      </c>
      <c r="P546" t="s">
        <v>12</v>
      </c>
    </row>
    <row r="547" spans="1:16" x14ac:dyDescent="0.2">
      <c r="A547" s="28" t="s">
        <v>39</v>
      </c>
      <c r="E547" s="29" t="s">
        <v>525</v>
      </c>
    </row>
    <row r="548" spans="1:16" x14ac:dyDescent="0.2">
      <c r="A548" s="30" t="s">
        <v>40</v>
      </c>
      <c r="E548" s="31" t="s">
        <v>36</v>
      </c>
    </row>
    <row r="549" spans="1:16" ht="63.75" x14ac:dyDescent="0.2">
      <c r="A549" t="s">
        <v>41</v>
      </c>
      <c r="E549" s="29" t="s">
        <v>514</v>
      </c>
    </row>
    <row r="550" spans="1:16" x14ac:dyDescent="0.2">
      <c r="A550" s="20" t="s">
        <v>34</v>
      </c>
      <c r="B550" s="32" t="s">
        <v>526</v>
      </c>
      <c r="C550" s="32" t="s">
        <v>527</v>
      </c>
      <c r="D550" s="20" t="s">
        <v>36</v>
      </c>
      <c r="E550" s="33" t="s">
        <v>528</v>
      </c>
      <c r="F550" s="34" t="s">
        <v>76</v>
      </c>
      <c r="G550" s="35">
        <v>500</v>
      </c>
      <c r="H550" s="36"/>
      <c r="I550" s="37">
        <f>ROUND(ROUND(H550,2)*ROUND(G550,3),2)</f>
        <v>0</v>
      </c>
      <c r="J550" s="34" t="s">
        <v>553</v>
      </c>
      <c r="O550">
        <f>(I550*21)/100</f>
        <v>0</v>
      </c>
      <c r="P550" t="s">
        <v>12</v>
      </c>
    </row>
    <row r="551" spans="1:16" x14ac:dyDescent="0.2">
      <c r="A551" s="28" t="s">
        <v>39</v>
      </c>
      <c r="E551" s="29" t="s">
        <v>529</v>
      </c>
    </row>
    <row r="552" spans="1:16" x14ac:dyDescent="0.2">
      <c r="A552" s="30" t="s">
        <v>40</v>
      </c>
      <c r="E552" s="31" t="s">
        <v>36</v>
      </c>
    </row>
    <row r="553" spans="1:16" ht="114.75" x14ac:dyDescent="0.2">
      <c r="A553" t="s">
        <v>41</v>
      </c>
      <c r="E553" s="58" t="s">
        <v>559</v>
      </c>
    </row>
    <row r="554" spans="1:16" x14ac:dyDescent="0.2">
      <c r="A554" s="20" t="s">
        <v>34</v>
      </c>
      <c r="B554" s="32" t="s">
        <v>530</v>
      </c>
      <c r="C554" s="32" t="s">
        <v>531</v>
      </c>
      <c r="D554" s="20" t="s">
        <v>36</v>
      </c>
      <c r="E554" s="33" t="s">
        <v>532</v>
      </c>
      <c r="F554" s="34" t="s">
        <v>76</v>
      </c>
      <c r="G554" s="35">
        <v>500</v>
      </c>
      <c r="H554" s="36"/>
      <c r="I554" s="37">
        <f>ROUND(ROUND(H554,2)*ROUND(G554,3),2)</f>
        <v>0</v>
      </c>
      <c r="J554" s="34" t="s">
        <v>553</v>
      </c>
      <c r="O554">
        <f>(I554*21)/100</f>
        <v>0</v>
      </c>
      <c r="P554" t="s">
        <v>12</v>
      </c>
    </row>
    <row r="555" spans="1:16" x14ac:dyDescent="0.2">
      <c r="A555" s="28" t="s">
        <v>39</v>
      </c>
      <c r="E555" s="29" t="s">
        <v>529</v>
      </c>
    </row>
    <row r="556" spans="1:16" x14ac:dyDescent="0.2">
      <c r="A556" s="30" t="s">
        <v>40</v>
      </c>
      <c r="E556" s="31" t="s">
        <v>36</v>
      </c>
    </row>
    <row r="557" spans="1:16" ht="114.75" x14ac:dyDescent="0.2">
      <c r="A557" t="s">
        <v>41</v>
      </c>
      <c r="E557" s="58" t="s">
        <v>559</v>
      </c>
    </row>
    <row r="558" spans="1:16" x14ac:dyDescent="0.2">
      <c r="A558" s="20" t="s">
        <v>34</v>
      </c>
      <c r="B558" s="32" t="s">
        <v>533</v>
      </c>
      <c r="C558" s="32" t="s">
        <v>534</v>
      </c>
      <c r="D558" s="20" t="s">
        <v>36</v>
      </c>
      <c r="E558" s="33" t="s">
        <v>535</v>
      </c>
      <c r="F558" s="34" t="s">
        <v>76</v>
      </c>
      <c r="G558" s="35">
        <v>700</v>
      </c>
      <c r="H558" s="36"/>
      <c r="I558" s="37">
        <f>ROUND(ROUND(H558,2)*ROUND(G558,3),2)</f>
        <v>0</v>
      </c>
      <c r="J558" s="34" t="s">
        <v>553</v>
      </c>
      <c r="O558">
        <f>(I558*21)/100</f>
        <v>0</v>
      </c>
      <c r="P558" t="s">
        <v>12</v>
      </c>
    </row>
    <row r="559" spans="1:16" x14ac:dyDescent="0.2">
      <c r="A559" s="28" t="s">
        <v>39</v>
      </c>
      <c r="E559" s="29" t="s">
        <v>529</v>
      </c>
    </row>
    <row r="560" spans="1:16" x14ac:dyDescent="0.2">
      <c r="A560" s="30" t="s">
        <v>40</v>
      </c>
      <c r="E560" s="31" t="s">
        <v>36</v>
      </c>
    </row>
    <row r="561" spans="1:16" ht="114.75" x14ac:dyDescent="0.2">
      <c r="A561" t="s">
        <v>41</v>
      </c>
      <c r="E561" s="58" t="s">
        <v>559</v>
      </c>
    </row>
    <row r="562" spans="1:16" x14ac:dyDescent="0.2">
      <c r="A562" s="20" t="s">
        <v>34</v>
      </c>
      <c r="B562" s="32" t="s">
        <v>536</v>
      </c>
      <c r="C562" s="32" t="s">
        <v>537</v>
      </c>
      <c r="D562" s="20" t="s">
        <v>36</v>
      </c>
      <c r="E562" s="33" t="s">
        <v>538</v>
      </c>
      <c r="F562" s="34" t="s">
        <v>76</v>
      </c>
      <c r="G562" s="35">
        <v>500</v>
      </c>
      <c r="H562" s="36"/>
      <c r="I562" s="37">
        <f>ROUND(ROUND(H562,2)*ROUND(G562,3),2)</f>
        <v>0</v>
      </c>
      <c r="J562" s="34" t="s">
        <v>553</v>
      </c>
      <c r="O562">
        <f>(I562*21)/100</f>
        <v>0</v>
      </c>
      <c r="P562" t="s">
        <v>12</v>
      </c>
    </row>
    <row r="563" spans="1:16" x14ac:dyDescent="0.2">
      <c r="A563" s="28" t="s">
        <v>39</v>
      </c>
      <c r="E563" s="29" t="s">
        <v>529</v>
      </c>
    </row>
    <row r="564" spans="1:16" x14ac:dyDescent="0.2">
      <c r="A564" s="30" t="s">
        <v>40</v>
      </c>
      <c r="E564" s="31" t="s">
        <v>36</v>
      </c>
    </row>
    <row r="565" spans="1:16" ht="114.75" x14ac:dyDescent="0.2">
      <c r="A565" t="s">
        <v>41</v>
      </c>
      <c r="E565" s="58" t="s">
        <v>559</v>
      </c>
    </row>
    <row r="566" spans="1:16" x14ac:dyDescent="0.2">
      <c r="A566" s="20" t="s">
        <v>34</v>
      </c>
      <c r="B566" s="32" t="s">
        <v>539</v>
      </c>
      <c r="C566" s="32" t="s">
        <v>540</v>
      </c>
      <c r="D566" s="20" t="s">
        <v>36</v>
      </c>
      <c r="E566" s="33" t="s">
        <v>541</v>
      </c>
      <c r="F566" s="34" t="s">
        <v>97</v>
      </c>
      <c r="G566" s="35">
        <v>100</v>
      </c>
      <c r="H566" s="36"/>
      <c r="I566" s="37">
        <f>ROUND(ROUND(H566,2)*ROUND(G566,3),2)</f>
        <v>0</v>
      </c>
      <c r="J566" s="34" t="s">
        <v>553</v>
      </c>
      <c r="O566">
        <f>(I566*21)/100</f>
        <v>0</v>
      </c>
      <c r="P566" t="s">
        <v>12</v>
      </c>
    </row>
    <row r="567" spans="1:16" x14ac:dyDescent="0.2">
      <c r="A567" s="28" t="s">
        <v>39</v>
      </c>
      <c r="E567" s="29" t="s">
        <v>529</v>
      </c>
    </row>
    <row r="568" spans="1:16" x14ac:dyDescent="0.2">
      <c r="A568" s="30" t="s">
        <v>40</v>
      </c>
      <c r="E568" s="31" t="s">
        <v>36</v>
      </c>
    </row>
    <row r="569" spans="1:16" ht="89.25" x14ac:dyDescent="0.2">
      <c r="A569" t="s">
        <v>41</v>
      </c>
      <c r="E569" s="58" t="s">
        <v>560</v>
      </c>
    </row>
    <row r="570" spans="1:16" x14ac:dyDescent="0.2">
      <c r="A570" s="20" t="s">
        <v>34</v>
      </c>
      <c r="B570" s="32" t="s">
        <v>542</v>
      </c>
      <c r="C570" s="32" t="s">
        <v>543</v>
      </c>
      <c r="D570" s="20" t="s">
        <v>36</v>
      </c>
      <c r="E570" s="33" t="s">
        <v>544</v>
      </c>
      <c r="F570" s="34" t="s">
        <v>97</v>
      </c>
      <c r="G570" s="35">
        <v>100</v>
      </c>
      <c r="H570" s="36"/>
      <c r="I570" s="37">
        <f>ROUND(ROUND(H570,2)*ROUND(G570,3),2)</f>
        <v>0</v>
      </c>
      <c r="J570" s="34" t="s">
        <v>553</v>
      </c>
      <c r="O570">
        <f>(I570*21)/100</f>
        <v>0</v>
      </c>
      <c r="P570" t="s">
        <v>12</v>
      </c>
    </row>
    <row r="571" spans="1:16" x14ac:dyDescent="0.2">
      <c r="A571" s="28" t="s">
        <v>39</v>
      </c>
      <c r="E571" s="29" t="s">
        <v>529</v>
      </c>
    </row>
    <row r="572" spans="1:16" x14ac:dyDescent="0.2">
      <c r="A572" s="30" t="s">
        <v>40</v>
      </c>
      <c r="E572" s="31" t="s">
        <v>36</v>
      </c>
    </row>
    <row r="573" spans="1:16" ht="89.25" x14ac:dyDescent="0.2">
      <c r="A573" t="s">
        <v>41</v>
      </c>
      <c r="E573" s="58" t="s">
        <v>560</v>
      </c>
    </row>
    <row r="574" spans="1:16" x14ac:dyDescent="0.2">
      <c r="A574" s="20" t="s">
        <v>34</v>
      </c>
      <c r="B574" s="32" t="s">
        <v>545</v>
      </c>
      <c r="C574" s="32" t="s">
        <v>546</v>
      </c>
      <c r="D574" s="20" t="s">
        <v>36</v>
      </c>
      <c r="E574" s="33" t="s">
        <v>547</v>
      </c>
      <c r="F574" s="34" t="s">
        <v>310</v>
      </c>
      <c r="G574" s="35">
        <v>100</v>
      </c>
      <c r="H574" s="36"/>
      <c r="I574" s="37">
        <f>ROUND(ROUND(H574,2)*ROUND(G574,3),2)</f>
        <v>0</v>
      </c>
      <c r="J574" s="34" t="s">
        <v>553</v>
      </c>
      <c r="O574">
        <f>(I574*21)/100</f>
        <v>0</v>
      </c>
      <c r="P574" t="s">
        <v>12</v>
      </c>
    </row>
    <row r="575" spans="1:16" x14ac:dyDescent="0.2">
      <c r="A575" s="28" t="s">
        <v>39</v>
      </c>
      <c r="E575" s="29" t="s">
        <v>529</v>
      </c>
    </row>
    <row r="576" spans="1:16" x14ac:dyDescent="0.2">
      <c r="A576" s="30" t="s">
        <v>40</v>
      </c>
      <c r="E576" s="31" t="s">
        <v>36</v>
      </c>
    </row>
    <row r="577" spans="1:16" ht="102" x14ac:dyDescent="0.2">
      <c r="A577" t="s">
        <v>41</v>
      </c>
      <c r="E577" s="58" t="s">
        <v>561</v>
      </c>
    </row>
    <row r="578" spans="1:16" x14ac:dyDescent="0.2">
      <c r="A578" s="20" t="s">
        <v>34</v>
      </c>
      <c r="B578" s="32" t="s">
        <v>548</v>
      </c>
      <c r="C578" s="32" t="s">
        <v>549</v>
      </c>
      <c r="D578" s="20" t="s">
        <v>36</v>
      </c>
      <c r="E578" s="33" t="s">
        <v>550</v>
      </c>
      <c r="F578" s="34" t="s">
        <v>97</v>
      </c>
      <c r="G578" s="35">
        <v>500</v>
      </c>
      <c r="H578" s="36"/>
      <c r="I578" s="37">
        <f>ROUND(ROUND(H578,2)*ROUND(G578,3),2)</f>
        <v>0</v>
      </c>
      <c r="J578" s="34" t="s">
        <v>553</v>
      </c>
      <c r="O578">
        <f>(I578*21)/100</f>
        <v>0</v>
      </c>
      <c r="P578" t="s">
        <v>12</v>
      </c>
    </row>
    <row r="579" spans="1:16" x14ac:dyDescent="0.2">
      <c r="A579" s="28" t="s">
        <v>39</v>
      </c>
      <c r="E579" s="29" t="s">
        <v>529</v>
      </c>
    </row>
    <row r="580" spans="1:16" x14ac:dyDescent="0.2">
      <c r="A580" s="30" t="s">
        <v>40</v>
      </c>
      <c r="E580" s="31" t="s">
        <v>36</v>
      </c>
    </row>
    <row r="581" spans="1:16" ht="89.25" x14ac:dyDescent="0.2">
      <c r="A581" t="s">
        <v>41</v>
      </c>
      <c r="E581" s="58" t="s">
        <v>562</v>
      </c>
    </row>
    <row r="582" spans="1:16" ht="12.75" customHeight="1" x14ac:dyDescent="0.2">
      <c r="J582" s="48"/>
    </row>
    <row r="586" spans="1:16" ht="12.75" customHeight="1" x14ac:dyDescent="0.2">
      <c r="J586" s="48"/>
    </row>
  </sheetData>
  <sheetProtection selectLockedCells="1"/>
  <mergeCells count="11">
    <mergeCell ref="A5:A6"/>
    <mergeCell ref="B5:B6"/>
    <mergeCell ref="C5:C6"/>
    <mergeCell ref="D5:D6"/>
    <mergeCell ref="E5:E6"/>
    <mergeCell ref="J5:J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Mikolášková Milena</dc:creator>
  <cp:keywords/>
  <dc:description/>
  <cp:lastModifiedBy>Schreibová Zdeňka</cp:lastModifiedBy>
  <dcterms:created xsi:type="dcterms:W3CDTF">2024-09-06T09:58:03Z</dcterms:created>
  <dcterms:modified xsi:type="dcterms:W3CDTF">2025-01-03T16:10:34Z</dcterms:modified>
  <cp:category/>
  <cp:contentStatus/>
</cp:coreProperties>
</file>