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Kubát L\2024\ZŠ N. Bor - střecha\"/>
    </mc:Choice>
  </mc:AlternateContent>
  <xr:revisionPtr revIDLastSave="0" documentId="8_{ECDC3226-FDE4-4BC6-8192-43BB487F3A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1 2024007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2024007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2024007 Pol'!$A$1:$Y$412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H41" i="1" s="1"/>
  <c r="I41" i="1" s="1"/>
  <c r="G40" i="1"/>
  <c r="F40" i="1"/>
  <c r="G39" i="1"/>
  <c r="F39" i="1"/>
  <c r="G402" i="12"/>
  <c r="BA400" i="12"/>
  <c r="BA398" i="12"/>
  <c r="BA394" i="12"/>
  <c r="BA353" i="12"/>
  <c r="BA271" i="12"/>
  <c r="BA268" i="12"/>
  <c r="BA267" i="12"/>
  <c r="BA246" i="12"/>
  <c r="BA243" i="12"/>
  <c r="BA241" i="12"/>
  <c r="BA239" i="12"/>
  <c r="BA237" i="12"/>
  <c r="BA162" i="12"/>
  <c r="BA87" i="12"/>
  <c r="BA86" i="12"/>
  <c r="BA83" i="12"/>
  <c r="BA82" i="12"/>
  <c r="BA79" i="12"/>
  <c r="BA76" i="12"/>
  <c r="BA73" i="12"/>
  <c r="BA72" i="12"/>
  <c r="BA68" i="12"/>
  <c r="BA44" i="12"/>
  <c r="G8" i="12"/>
  <c r="K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G21" i="12"/>
  <c r="K21" i="12"/>
  <c r="O21" i="12"/>
  <c r="Q21" i="12"/>
  <c r="G22" i="12"/>
  <c r="I22" i="12"/>
  <c r="I21" i="12" s="1"/>
  <c r="K22" i="12"/>
  <c r="M22" i="12"/>
  <c r="M21" i="12" s="1"/>
  <c r="O22" i="12"/>
  <c r="Q22" i="12"/>
  <c r="V22" i="12"/>
  <c r="V21" i="12" s="1"/>
  <c r="G24" i="12"/>
  <c r="G23" i="12" s="1"/>
  <c r="I24" i="12"/>
  <c r="I23" i="12" s="1"/>
  <c r="K24" i="12"/>
  <c r="M24" i="12"/>
  <c r="O24" i="12"/>
  <c r="Q24" i="12"/>
  <c r="Q23" i="12" s="1"/>
  <c r="V24" i="12"/>
  <c r="G27" i="12"/>
  <c r="M27" i="12" s="1"/>
  <c r="I27" i="12"/>
  <c r="K27" i="12"/>
  <c r="O27" i="12"/>
  <c r="Q27" i="12"/>
  <c r="V27" i="12"/>
  <c r="V23" i="12" s="1"/>
  <c r="G29" i="12"/>
  <c r="I29" i="12"/>
  <c r="K29" i="12"/>
  <c r="M29" i="12"/>
  <c r="O29" i="12"/>
  <c r="Q29" i="12"/>
  <c r="V29" i="12"/>
  <c r="G30" i="12"/>
  <c r="M30" i="12" s="1"/>
  <c r="I30" i="12"/>
  <c r="K30" i="12"/>
  <c r="K23" i="12" s="1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O23" i="12" s="1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2" i="12"/>
  <c r="G43" i="12"/>
  <c r="I43" i="12"/>
  <c r="I42" i="12" s="1"/>
  <c r="K43" i="12"/>
  <c r="M43" i="12"/>
  <c r="O43" i="12"/>
  <c r="O42" i="12" s="1"/>
  <c r="Q43" i="12"/>
  <c r="Q42" i="12" s="1"/>
  <c r="V43" i="12"/>
  <c r="G48" i="12"/>
  <c r="M48" i="12" s="1"/>
  <c r="I48" i="12"/>
  <c r="K48" i="12"/>
  <c r="K42" i="12" s="1"/>
  <c r="O48" i="12"/>
  <c r="Q48" i="12"/>
  <c r="V48" i="12"/>
  <c r="G49" i="12"/>
  <c r="I49" i="12"/>
  <c r="K49" i="12"/>
  <c r="M49" i="12"/>
  <c r="O49" i="12"/>
  <c r="Q49" i="12"/>
  <c r="V49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V42" i="12" s="1"/>
  <c r="Q57" i="12"/>
  <c r="G58" i="12"/>
  <c r="G57" i="12" s="1"/>
  <c r="I58" i="12"/>
  <c r="K58" i="12"/>
  <c r="K57" i="12" s="1"/>
  <c r="O58" i="12"/>
  <c r="O57" i="12" s="1"/>
  <c r="Q58" i="12"/>
  <c r="V58" i="12"/>
  <c r="V57" i="12" s="1"/>
  <c r="G59" i="12"/>
  <c r="I59" i="12"/>
  <c r="I57" i="12" s="1"/>
  <c r="K59" i="12"/>
  <c r="M59" i="12"/>
  <c r="O59" i="12"/>
  <c r="Q59" i="12"/>
  <c r="V59" i="12"/>
  <c r="K60" i="12"/>
  <c r="G61" i="12"/>
  <c r="I61" i="12"/>
  <c r="I60" i="12" s="1"/>
  <c r="K61" i="12"/>
  <c r="M61" i="12"/>
  <c r="M60" i="12" s="1"/>
  <c r="O61" i="12"/>
  <c r="Q61" i="12"/>
  <c r="Q60" i="12" s="1"/>
  <c r="V61" i="12"/>
  <c r="V60" i="12" s="1"/>
  <c r="G64" i="12"/>
  <c r="M64" i="12" s="1"/>
  <c r="I64" i="12"/>
  <c r="K64" i="12"/>
  <c r="O64" i="12"/>
  <c r="O60" i="12" s="1"/>
  <c r="Q64" i="12"/>
  <c r="V64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6" i="12"/>
  <c r="K96" i="12"/>
  <c r="G97" i="12"/>
  <c r="I97" i="12"/>
  <c r="I96" i="12" s="1"/>
  <c r="K97" i="12"/>
  <c r="M97" i="12"/>
  <c r="M96" i="12" s="1"/>
  <c r="O97" i="12"/>
  <c r="Q97" i="12"/>
  <c r="Q96" i="12" s="1"/>
  <c r="V97" i="12"/>
  <c r="V96" i="12" s="1"/>
  <c r="G103" i="12"/>
  <c r="M103" i="12" s="1"/>
  <c r="I103" i="12"/>
  <c r="K103" i="12"/>
  <c r="O103" i="12"/>
  <c r="O96" i="12" s="1"/>
  <c r="Q103" i="12"/>
  <c r="V103" i="12"/>
  <c r="G104" i="12"/>
  <c r="Q104" i="12"/>
  <c r="G105" i="12"/>
  <c r="M105" i="12" s="1"/>
  <c r="M104" i="12" s="1"/>
  <c r="I105" i="12"/>
  <c r="I104" i="12" s="1"/>
  <c r="K105" i="12"/>
  <c r="K104" i="12" s="1"/>
  <c r="O105" i="12"/>
  <c r="O104" i="12" s="1"/>
  <c r="Q105" i="12"/>
  <c r="V105" i="12"/>
  <c r="V104" i="12" s="1"/>
  <c r="G112" i="12"/>
  <c r="G111" i="12" s="1"/>
  <c r="I112" i="12"/>
  <c r="K112" i="12"/>
  <c r="O112" i="12"/>
  <c r="O111" i="12" s="1"/>
  <c r="Q112" i="12"/>
  <c r="V112" i="12"/>
  <c r="V111" i="12" s="1"/>
  <c r="G114" i="12"/>
  <c r="I114" i="12"/>
  <c r="I111" i="12" s="1"/>
  <c r="K114" i="12"/>
  <c r="M114" i="12"/>
  <c r="O114" i="12"/>
  <c r="Q114" i="12"/>
  <c r="V114" i="12"/>
  <c r="G116" i="12"/>
  <c r="M116" i="12" s="1"/>
  <c r="I116" i="12"/>
  <c r="K116" i="12"/>
  <c r="K111" i="12" s="1"/>
  <c r="O116" i="12"/>
  <c r="Q116" i="12"/>
  <c r="V116" i="12"/>
  <c r="G120" i="12"/>
  <c r="I120" i="12"/>
  <c r="K120" i="12"/>
  <c r="M120" i="12"/>
  <c r="O120" i="12"/>
  <c r="Q120" i="12"/>
  <c r="V120" i="12"/>
  <c r="G125" i="12"/>
  <c r="M125" i="12" s="1"/>
  <c r="I125" i="12"/>
  <c r="K125" i="12"/>
  <c r="O125" i="12"/>
  <c r="Q125" i="12"/>
  <c r="V125" i="12"/>
  <c r="G129" i="12"/>
  <c r="I129" i="12"/>
  <c r="K129" i="12"/>
  <c r="M129" i="12"/>
  <c r="O129" i="12"/>
  <c r="Q129" i="12"/>
  <c r="Q111" i="12" s="1"/>
  <c r="V129" i="12"/>
  <c r="G133" i="12"/>
  <c r="M133" i="12" s="1"/>
  <c r="I133" i="12"/>
  <c r="K133" i="12"/>
  <c r="O133" i="12"/>
  <c r="Q133" i="12"/>
  <c r="V133" i="12"/>
  <c r="G137" i="12"/>
  <c r="I137" i="12"/>
  <c r="K137" i="12"/>
  <c r="M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50" i="12"/>
  <c r="M150" i="12" s="1"/>
  <c r="I150" i="12"/>
  <c r="K150" i="12"/>
  <c r="O150" i="12"/>
  <c r="Q150" i="12"/>
  <c r="V150" i="12"/>
  <c r="G153" i="12"/>
  <c r="I153" i="12"/>
  <c r="K153" i="12"/>
  <c r="M153" i="12"/>
  <c r="O153" i="12"/>
  <c r="Q153" i="12"/>
  <c r="V153" i="12"/>
  <c r="G155" i="12"/>
  <c r="I155" i="12"/>
  <c r="K155" i="12"/>
  <c r="K154" i="12" s="1"/>
  <c r="M155" i="12"/>
  <c r="O155" i="12"/>
  <c r="Q155" i="12"/>
  <c r="Q154" i="12" s="1"/>
  <c r="V155" i="12"/>
  <c r="G157" i="12"/>
  <c r="G154" i="12" s="1"/>
  <c r="I157" i="12"/>
  <c r="K157" i="12"/>
  <c r="O157" i="12"/>
  <c r="Q157" i="12"/>
  <c r="V157" i="12"/>
  <c r="V154" i="12" s="1"/>
  <c r="G160" i="12"/>
  <c r="I160" i="12"/>
  <c r="I154" i="12" s="1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4" i="12"/>
  <c r="I164" i="12"/>
  <c r="K164" i="12"/>
  <c r="M164" i="12"/>
  <c r="O164" i="12"/>
  <c r="Q164" i="12"/>
  <c r="V164" i="12"/>
  <c r="G179" i="12"/>
  <c r="M179" i="12" s="1"/>
  <c r="I179" i="12"/>
  <c r="K179" i="12"/>
  <c r="O179" i="12"/>
  <c r="O154" i="12" s="1"/>
  <c r="Q179" i="12"/>
  <c r="V179" i="12"/>
  <c r="G181" i="12"/>
  <c r="I181" i="12"/>
  <c r="K181" i="12"/>
  <c r="M181" i="12"/>
  <c r="O181" i="12"/>
  <c r="Q181" i="12"/>
  <c r="V181" i="12"/>
  <c r="G186" i="12"/>
  <c r="M186" i="12" s="1"/>
  <c r="I186" i="12"/>
  <c r="K186" i="12"/>
  <c r="O186" i="12"/>
  <c r="Q186" i="12"/>
  <c r="V186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205" i="12"/>
  <c r="M205" i="12" s="1"/>
  <c r="I205" i="12"/>
  <c r="K205" i="12"/>
  <c r="O205" i="12"/>
  <c r="Q205" i="12"/>
  <c r="V205" i="12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20" i="12"/>
  <c r="I220" i="12"/>
  <c r="K220" i="12"/>
  <c r="M220" i="12"/>
  <c r="O220" i="12"/>
  <c r="Q220" i="12"/>
  <c r="V220" i="12"/>
  <c r="V221" i="12"/>
  <c r="G222" i="12"/>
  <c r="I222" i="12"/>
  <c r="I221" i="12" s="1"/>
  <c r="K222" i="12"/>
  <c r="K221" i="12" s="1"/>
  <c r="M222" i="12"/>
  <c r="O222" i="12"/>
  <c r="Q222" i="12"/>
  <c r="Q221" i="12" s="1"/>
  <c r="V222" i="12"/>
  <c r="G227" i="12"/>
  <c r="G221" i="12" s="1"/>
  <c r="I227" i="12"/>
  <c r="K227" i="12"/>
  <c r="O227" i="12"/>
  <c r="Q227" i="12"/>
  <c r="V227" i="12"/>
  <c r="G232" i="12"/>
  <c r="I232" i="12"/>
  <c r="K232" i="12"/>
  <c r="M232" i="12"/>
  <c r="O232" i="12"/>
  <c r="Q232" i="12"/>
  <c r="V232" i="12"/>
  <c r="G236" i="12"/>
  <c r="M236" i="12" s="1"/>
  <c r="I236" i="12"/>
  <c r="K236" i="12"/>
  <c r="O236" i="12"/>
  <c r="Q236" i="12"/>
  <c r="V236" i="12"/>
  <c r="G266" i="12"/>
  <c r="I266" i="12"/>
  <c r="K266" i="12"/>
  <c r="M266" i="12"/>
  <c r="O266" i="12"/>
  <c r="Q266" i="12"/>
  <c r="V266" i="12"/>
  <c r="G291" i="12"/>
  <c r="M291" i="12" s="1"/>
  <c r="I291" i="12"/>
  <c r="K291" i="12"/>
  <c r="O291" i="12"/>
  <c r="O221" i="12" s="1"/>
  <c r="Q291" i="12"/>
  <c r="V291" i="12"/>
  <c r="Q292" i="12"/>
  <c r="G293" i="12"/>
  <c r="M293" i="12" s="1"/>
  <c r="I293" i="12"/>
  <c r="I292" i="12" s="1"/>
  <c r="K293" i="12"/>
  <c r="K292" i="12" s="1"/>
  <c r="O293" i="12"/>
  <c r="O292" i="12" s="1"/>
  <c r="Q293" i="12"/>
  <c r="V293" i="12"/>
  <c r="V292" i="12" s="1"/>
  <c r="G296" i="12"/>
  <c r="I296" i="12"/>
  <c r="K296" i="12"/>
  <c r="M296" i="12"/>
  <c r="O296" i="12"/>
  <c r="Q296" i="12"/>
  <c r="V296" i="12"/>
  <c r="G298" i="12"/>
  <c r="G292" i="12" s="1"/>
  <c r="I298" i="12"/>
  <c r="K298" i="12"/>
  <c r="O298" i="12"/>
  <c r="Q298" i="12"/>
  <c r="V298" i="12"/>
  <c r="G300" i="12"/>
  <c r="I300" i="12"/>
  <c r="K300" i="12"/>
  <c r="M300" i="12"/>
  <c r="O300" i="12"/>
  <c r="Q300" i="12"/>
  <c r="V300" i="12"/>
  <c r="G301" i="12"/>
  <c r="K301" i="12"/>
  <c r="G302" i="12"/>
  <c r="I302" i="12"/>
  <c r="I301" i="12" s="1"/>
  <c r="K302" i="12"/>
  <c r="M302" i="12"/>
  <c r="O302" i="12"/>
  <c r="Q302" i="12"/>
  <c r="V302" i="12"/>
  <c r="V301" i="12" s="1"/>
  <c r="G306" i="12"/>
  <c r="M306" i="12" s="1"/>
  <c r="I306" i="12"/>
  <c r="K306" i="12"/>
  <c r="O306" i="12"/>
  <c r="O301" i="12" s="1"/>
  <c r="Q306" i="12"/>
  <c r="V306" i="12"/>
  <c r="G311" i="12"/>
  <c r="I311" i="12"/>
  <c r="K311" i="12"/>
  <c r="M311" i="12"/>
  <c r="O311" i="12"/>
  <c r="Q311" i="12"/>
  <c r="Q301" i="12" s="1"/>
  <c r="V311" i="12"/>
  <c r="G316" i="12"/>
  <c r="M316" i="12" s="1"/>
  <c r="I316" i="12"/>
  <c r="K316" i="12"/>
  <c r="O316" i="12"/>
  <c r="Q316" i="12"/>
  <c r="V316" i="12"/>
  <c r="G318" i="12"/>
  <c r="I318" i="12"/>
  <c r="K318" i="12"/>
  <c r="M318" i="12"/>
  <c r="O318" i="12"/>
  <c r="Q318" i="12"/>
  <c r="V318" i="12"/>
  <c r="G319" i="12"/>
  <c r="V319" i="12"/>
  <c r="G320" i="12"/>
  <c r="I320" i="12"/>
  <c r="I319" i="12" s="1"/>
  <c r="K320" i="12"/>
  <c r="M320" i="12"/>
  <c r="O320" i="12"/>
  <c r="O319" i="12" s="1"/>
  <c r="Q320" i="12"/>
  <c r="Q319" i="12" s="1"/>
  <c r="V320" i="12"/>
  <c r="G323" i="12"/>
  <c r="M323" i="12" s="1"/>
  <c r="M319" i="12" s="1"/>
  <c r="I323" i="12"/>
  <c r="K323" i="12"/>
  <c r="K319" i="12" s="1"/>
  <c r="O323" i="12"/>
  <c r="Q323" i="12"/>
  <c r="V323" i="12"/>
  <c r="G331" i="12"/>
  <c r="G330" i="12" s="1"/>
  <c r="I331" i="12"/>
  <c r="K331" i="12"/>
  <c r="K330" i="12" s="1"/>
  <c r="O331" i="12"/>
  <c r="O330" i="12" s="1"/>
  <c r="Q331" i="12"/>
  <c r="V331" i="12"/>
  <c r="G340" i="12"/>
  <c r="I340" i="12"/>
  <c r="K340" i="12"/>
  <c r="M340" i="12"/>
  <c r="O340" i="12"/>
  <c r="Q340" i="12"/>
  <c r="Q330" i="12" s="1"/>
  <c r="V340" i="12"/>
  <c r="G343" i="12"/>
  <c r="M343" i="12" s="1"/>
  <c r="I343" i="12"/>
  <c r="K343" i="12"/>
  <c r="O343" i="12"/>
  <c r="Q343" i="12"/>
  <c r="V343" i="12"/>
  <c r="V330" i="12" s="1"/>
  <c r="G344" i="12"/>
  <c r="I344" i="12"/>
  <c r="K344" i="12"/>
  <c r="M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I346" i="12"/>
  <c r="I330" i="12" s="1"/>
  <c r="K346" i="12"/>
  <c r="M346" i="12"/>
  <c r="O346" i="12"/>
  <c r="Q346" i="12"/>
  <c r="V346" i="12"/>
  <c r="G347" i="12"/>
  <c r="M347" i="12" s="1"/>
  <c r="I347" i="12"/>
  <c r="K347" i="12"/>
  <c r="O347" i="12"/>
  <c r="Q347" i="12"/>
  <c r="V347" i="12"/>
  <c r="G350" i="12"/>
  <c r="I350" i="12"/>
  <c r="K350" i="12"/>
  <c r="M350" i="12"/>
  <c r="O350" i="12"/>
  <c r="Q350" i="12"/>
  <c r="V350" i="12"/>
  <c r="G352" i="12"/>
  <c r="G351" i="12" s="1"/>
  <c r="I352" i="12"/>
  <c r="I351" i="12" s="1"/>
  <c r="K352" i="12"/>
  <c r="M352" i="12"/>
  <c r="O352" i="12"/>
  <c r="Q352" i="12"/>
  <c r="Q351" i="12" s="1"/>
  <c r="V352" i="12"/>
  <c r="G358" i="12"/>
  <c r="M358" i="12" s="1"/>
  <c r="I358" i="12"/>
  <c r="K358" i="12"/>
  <c r="O358" i="12"/>
  <c r="Q358" i="12"/>
  <c r="V358" i="12"/>
  <c r="V351" i="12" s="1"/>
  <c r="G360" i="12"/>
  <c r="I360" i="12"/>
  <c r="K360" i="12"/>
  <c r="M360" i="12"/>
  <c r="O360" i="12"/>
  <c r="Q360" i="12"/>
  <c r="V360" i="12"/>
  <c r="G362" i="12"/>
  <c r="M362" i="12" s="1"/>
  <c r="I362" i="12"/>
  <c r="K362" i="12"/>
  <c r="O362" i="12"/>
  <c r="Q362" i="12"/>
  <c r="V362" i="12"/>
  <c r="G374" i="12"/>
  <c r="I374" i="12"/>
  <c r="K374" i="12"/>
  <c r="M374" i="12"/>
  <c r="O374" i="12"/>
  <c r="Q374" i="12"/>
  <c r="V374" i="12"/>
  <c r="G375" i="12"/>
  <c r="M375" i="12" s="1"/>
  <c r="I375" i="12"/>
  <c r="K375" i="12"/>
  <c r="K351" i="12" s="1"/>
  <c r="O375" i="12"/>
  <c r="Q375" i="12"/>
  <c r="V375" i="12"/>
  <c r="G376" i="12"/>
  <c r="I376" i="12"/>
  <c r="K376" i="12"/>
  <c r="M376" i="12"/>
  <c r="O376" i="12"/>
  <c r="Q376" i="12"/>
  <c r="V376" i="12"/>
  <c r="G377" i="12"/>
  <c r="M377" i="12" s="1"/>
  <c r="I377" i="12"/>
  <c r="K377" i="12"/>
  <c r="O377" i="12"/>
  <c r="O351" i="12" s="1"/>
  <c r="Q377" i="12"/>
  <c r="V377" i="12"/>
  <c r="G378" i="12"/>
  <c r="I378" i="12"/>
  <c r="K378" i="12"/>
  <c r="M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I380" i="12"/>
  <c r="K380" i="12"/>
  <c r="M380" i="12"/>
  <c r="O380" i="12"/>
  <c r="Q380" i="12"/>
  <c r="V380" i="12"/>
  <c r="G381" i="12"/>
  <c r="V381" i="12"/>
  <c r="G382" i="12"/>
  <c r="I382" i="12"/>
  <c r="I381" i="12" s="1"/>
  <c r="K382" i="12"/>
  <c r="M382" i="12"/>
  <c r="O382" i="12"/>
  <c r="O381" i="12" s="1"/>
  <c r="Q382" i="12"/>
  <c r="Q381" i="12" s="1"/>
  <c r="V382" i="12"/>
  <c r="G385" i="12"/>
  <c r="M385" i="12" s="1"/>
  <c r="M381" i="12" s="1"/>
  <c r="I385" i="12"/>
  <c r="K385" i="12"/>
  <c r="K381" i="12" s="1"/>
  <c r="O385" i="12"/>
  <c r="Q385" i="12"/>
  <c r="V385" i="12"/>
  <c r="G386" i="12"/>
  <c r="I386" i="12"/>
  <c r="K386" i="12"/>
  <c r="M386" i="12"/>
  <c r="O386" i="12"/>
  <c r="Q386" i="12"/>
  <c r="V386" i="12"/>
  <c r="K387" i="12"/>
  <c r="O387" i="12"/>
  <c r="G388" i="12"/>
  <c r="G387" i="12" s="1"/>
  <c r="I388" i="12"/>
  <c r="I387" i="12" s="1"/>
  <c r="K388" i="12"/>
  <c r="M388" i="12"/>
  <c r="O388" i="12"/>
  <c r="Q388" i="12"/>
  <c r="Q387" i="12" s="1"/>
  <c r="V388" i="12"/>
  <c r="G393" i="12"/>
  <c r="M393" i="12" s="1"/>
  <c r="I393" i="12"/>
  <c r="K393" i="12"/>
  <c r="O393" i="12"/>
  <c r="Q393" i="12"/>
  <c r="V393" i="12"/>
  <c r="V387" i="12" s="1"/>
  <c r="G395" i="12"/>
  <c r="I395" i="12"/>
  <c r="K395" i="12"/>
  <c r="M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I399" i="12"/>
  <c r="K399" i="12"/>
  <c r="M399" i="12"/>
  <c r="O399" i="12"/>
  <c r="Q399" i="12"/>
  <c r="V399" i="12"/>
  <c r="AE402" i="12"/>
  <c r="I20" i="1"/>
  <c r="I19" i="1"/>
  <c r="I18" i="1"/>
  <c r="I17" i="1"/>
  <c r="I16" i="1"/>
  <c r="F42" i="1"/>
  <c r="G23" i="1" s="1"/>
  <c r="G42" i="1"/>
  <c r="G25" i="1" s="1"/>
  <c r="A25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67" i="1" l="1"/>
  <c r="J64" i="1" s="1"/>
  <c r="J56" i="1"/>
  <c r="J49" i="1"/>
  <c r="G26" i="1"/>
  <c r="A26" i="1"/>
  <c r="A23" i="1"/>
  <c r="G28" i="1"/>
  <c r="M42" i="12"/>
  <c r="M23" i="12"/>
  <c r="M301" i="12"/>
  <c r="M387" i="12"/>
  <c r="M351" i="12"/>
  <c r="M221" i="12"/>
  <c r="AF402" i="12"/>
  <c r="M331" i="12"/>
  <c r="M330" i="12" s="1"/>
  <c r="G60" i="12"/>
  <c r="M298" i="12"/>
  <c r="M292" i="12" s="1"/>
  <c r="M227" i="12"/>
  <c r="M157" i="12"/>
  <c r="M154" i="12" s="1"/>
  <c r="M112" i="12"/>
  <c r="M111" i="12" s="1"/>
  <c r="M58" i="12"/>
  <c r="M57" i="12" s="1"/>
  <c r="I21" i="1"/>
  <c r="J40" i="1"/>
  <c r="J39" i="1"/>
  <c r="J42" i="1" s="1"/>
  <c r="J41" i="1"/>
  <c r="H42" i="1"/>
  <c r="J54" i="1" l="1"/>
  <c r="J58" i="1"/>
  <c r="J53" i="1"/>
  <c r="J57" i="1"/>
  <c r="J50" i="1"/>
  <c r="J62" i="1"/>
  <c r="J66" i="1"/>
  <c r="J61" i="1"/>
  <c r="J60" i="1"/>
  <c r="J65" i="1"/>
  <c r="J52" i="1"/>
  <c r="J51" i="1"/>
  <c r="J55" i="1"/>
  <c r="J59" i="1"/>
  <c r="J63" i="1"/>
  <c r="G24" i="1"/>
  <c r="A27" i="1" s="1"/>
  <c r="A24" i="1"/>
  <c r="J6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2F738040-F29C-4662-97F1-3B629B44AD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91279F-5905-47E7-8779-7BE29D7299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<sst xmlns="http://schemas.openxmlformats.org/spreadsheetml/2006/main" count="1629" uniqueCount="552">
  <si>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</si>
  <si>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</si>
  <si>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</si>
  <si>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</si>
  <si>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</si>
  <si>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</si>
  <si>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</si>
  <si>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</si>
  <si>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</si>
  <si>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</si>
  <si>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</si>
  <si>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</si>
  <si>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</si>
  <si>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</si>
  <si>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</si>
  <si>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</si>
  <si>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</si>
  <si>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</si>
  <si>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</si>
  <si>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</si>
  <si>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</si>
  <si>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</si>
  <si>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</si>
  <si>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</si>
  <si>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</si>
  <si>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</si>
  <si>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</si>
  <si>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</si>
  <si>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</si>
  <si>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</si>
  <si>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</si>
  <si>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</si>
  <si>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</si>
  <si>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</si>
  <si>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</si>
  <si>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</si>
  <si>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</si>
  <si>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</si>
  <si>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</si>
  <si>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</si>
  <si>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</si>
  <si>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2024007</t>
  </si>
  <si>
    <t>Nový Bor</t>
  </si>
  <si>
    <t>01</t>
  </si>
  <si>
    <t>Oprava střechy objektu 1. stupně</t>
  </si>
  <si>
    <t>Objekt:</t>
  </si>
  <si>
    <t>Rozpočet:</t>
  </si>
  <si>
    <t>ZŠ Náměstí Míru 128, Nový Bor</t>
  </si>
  <si>
    <t>Stavba</t>
  </si>
  <si>
    <t>Celkem za stavbu</t>
  </si>
  <si>
    <t>CZK</t>
  </si>
  <si>
    <t>Rekapitulace dílů</t>
  </si>
  <si>
    <t>Typ dílu</t>
  </si>
  <si>
    <t>342</t>
  </si>
  <si>
    <t>Stěny a příčky montované lehké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</si>
  <si>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</si>
  <si>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</si>
  <si>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</si>
  <si>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</si>
  <si>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</si>
  <si>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</si>
  <si>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</si>
  <si>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</si>
  <si>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</si>
  <si>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</si>
  <si>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</si>
  <si>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</si>
  <si>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</si>
  <si>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</si>
  <si>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</si>
  <si>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</si>
  <si>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</si>
  <si>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</si>
  <si>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</si>
  <si>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</si>
  <si>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</si>
  <si>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</si>
  <si>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</si>
  <si>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</si>
  <si>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</si>
  <si>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</si>
  <si>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</si>
  <si>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</si>
  <si>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</si>
  <si>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</si>
  <si>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</si>
  <si>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</si>
  <si>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</si>
  <si>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</si>
  <si>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</si>
  <si>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</si>
  <si>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</si>
  <si>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</si>
  <si>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</si>
  <si>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</si>
  <si>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</si>
  <si>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</si>
  <si>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</si>
  <si>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</si>
  <si>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</si>
  <si>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</si>
  <si>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</si>
  <si>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</si>
  <si>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</si>
  <si>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</si>
  <si>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</si>
  <si>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</si>
  <si>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</si>
  <si>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</si>
  <si>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</si>
  <si>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</si>
  <si>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</si>
  <si>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</si>
  <si>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</si>
  <si>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</si>
  <si>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</si>
  <si>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342.01</t>
  </si>
  <si>
    <t>Dodávka a montáž - prostup půdou s opláštěním pozn. C</t>
  </si>
  <si>
    <t>soubor</t>
  </si>
  <si>
    <t>Vlastní</t>
  </si>
  <si>
    <t>Indiv</t>
  </si>
  <si>
    <t>Práce</t>
  </si>
  <si>
    <t>Běžná</t>
  </si>
  <si>
    <t>POL1_</t>
  </si>
  <si>
    <t>STÁVAJÍCÍ PROSTUP PŮDOU S OPLÁŠTĚNÍM- SOUČASNÝ STAV NEVYHOVUJE- KOMPLETNĚ</t>
  </si>
  <si>
    <t>POP</t>
  </si>
  <si>
    <t>ODSTRANIT SDK DESKY A BEDNĚNÍ, PROVÉST NOVÉ VYBEDNĚNÍ, DO BEDNĚNÍ OSADIT</t>
  </si>
  <si>
    <t>VZDUCHOTĚSNÉ REVIZNÍ DVÍŘKA ZATEPLENÁ ROZMĚR CCA 600x600mm (BUDOU SLOUŽIT</t>
  </si>
  <si>
    <t>PRO NAHLÍŽENÍ DO PŮDNÍHO PROSTORU), ZE STRANY PŮDY PROVÉST PO CELÉ VÝŠCE</t>
  </si>
  <si>
    <t>ZATEPLENÍ MINERÁLNÍ VATOU TL.160mm (PŘIKOTVIT K BEDNĚNÍ), NA BEDNĚNÍ ZE STRANY</t>
  </si>
  <si>
    <t>INTERIÉRU PROVÉST NOVOU KVALITNÍ PAROZÁBRANU, TUTO UKONČIT SYSTÉMOVĚ NA</t>
  </si>
  <si>
    <t>STŘEŠNÍM VÝLEZU, DOLE NAPOJIT NA STÁVAJÍCÍ HYDROIZOLACI, NÁSLEDNĚ PŘIŠROUBOVAT</t>
  </si>
  <si>
    <t>NOVÉ SDK DESKY, TYTO ZASPÁROVAT, A KOMPLETNĚ VYMALOVAT, ZHOTOVITEL DÁLE</t>
  </si>
  <si>
    <t>PROVEDE ZPĚTNOU OBNOVU/NOVÝ RASTROVÝ PODHLED PLOCHA cca 10m2 KAZETA</t>
  </si>
  <si>
    <t>600/600mm VČ. VÝMĚNY (SYSTÉMOVÉ ŘEŠENÍ KNAUF), V MÍSTĚ VÝLEZU KAZETY</t>
  </si>
  <si>
    <t>NEPROVEDENY, K ROŠTU DOTAŽENY SDK DESKY ŠIKMIN</t>
  </si>
  <si>
    <t>8.01</t>
  </si>
  <si>
    <t>Vyčištění lapačů střešních splavenin a kanalizace dl. 3 m pozn. A</t>
  </si>
  <si>
    <t xml:space="preserve">ks    </t>
  </si>
  <si>
    <t>941941032R00</t>
  </si>
  <si>
    <t>Montáž lešení leh.řad.s podlahami,š.do 1 m, H 30 m</t>
  </si>
  <si>
    <t>m2</t>
  </si>
  <si>
    <t>RTS 23/ II</t>
  </si>
  <si>
    <t>Včetně kotvení lešení.</t>
  </si>
  <si>
    <t>(48+27,5)*2*16</t>
  </si>
  <si>
    <t>VV</t>
  </si>
  <si>
    <t>941941192R00</t>
  </si>
  <si>
    <t>Příplatek za každý měsíc použití lešení k pol.1032</t>
  </si>
  <si>
    <t>předpoklad 2 měsíce : 2416*2</t>
  </si>
  <si>
    <t>941941832R00</t>
  </si>
  <si>
    <t>Demontáž lešení leh.řad.s podlahami,š.1 m, H 30 m</t>
  </si>
  <si>
    <t>941955102R00</t>
  </si>
  <si>
    <t>Lešení lehké pomocné,schodiště, H podlahy do 3,5 m</t>
  </si>
  <si>
    <t>3*6,5</t>
  </si>
  <si>
    <t>944944011R00</t>
  </si>
  <si>
    <t>Montáž ochranné sítě z umělých vláken</t>
  </si>
  <si>
    <t>(48+27,5)*2*17</t>
  </si>
  <si>
    <t>944944031R00</t>
  </si>
  <si>
    <t>Příplatek za každý měsíc použití sítí k pol. 4011</t>
  </si>
  <si>
    <t>předpoklad 2 měsíce : 2567*2</t>
  </si>
  <si>
    <t>944944081R00</t>
  </si>
  <si>
    <t>Demontáž ochranné sítě z umělých vláken</t>
  </si>
  <si>
    <t>944945012R00</t>
  </si>
  <si>
    <t>Montáž záchytné stříšky H 4,5 m, šířky do 2 m</t>
  </si>
  <si>
    <t>m</t>
  </si>
  <si>
    <t>944945192R00</t>
  </si>
  <si>
    <t>Příplatek za každý měsíc použ.stříšky, k pol. 5012</t>
  </si>
  <si>
    <t>944945812R00</t>
  </si>
  <si>
    <t>Demontáž záchytné stříšky H 4,5 m, šířky do 2 m</t>
  </si>
  <si>
    <t>94195419</t>
  </si>
  <si>
    <t>Příplatek za vykonzolování lešení</t>
  </si>
  <si>
    <t>(48+27,5)*2*2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</si>
  <si>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</si>
  <si>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</si>
  <si>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</si>
  <si>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(24,14+261,81+15,3+7,59+18,15+2,6+1,4)</t>
  </si>
  <si>
    <t>(11,96+8,07+9,11+70,53+43,23+24,14)</t>
  </si>
  <si>
    <t>(63,73+21,78+84,68+30,73+80,97)</t>
  </si>
  <si>
    <t>95.01</t>
  </si>
  <si>
    <t>Vyklizení - v rámci jednotlivých místností - pro demontáž a montáž podhledů a opravy parozábrany zpětné nastěhování</t>
  </si>
  <si>
    <t>95.02</t>
  </si>
  <si>
    <t>Ochrana stávajících podlah proti poškození vč. likvidace</t>
  </si>
  <si>
    <t xml:space="preserve">m2    </t>
  </si>
  <si>
    <t>95.03</t>
  </si>
  <si>
    <t>Dodávka a montáž - provedení sond do stávající střešní krytiny před zahájením prací vč. zpětného zakrytí</t>
  </si>
  <si>
    <t>95.04</t>
  </si>
  <si>
    <t>Prověření stavu vazníků vč. zprávy</t>
  </si>
  <si>
    <t xml:space="preserve">hod   </t>
  </si>
  <si>
    <t>95.05</t>
  </si>
  <si>
    <t>Přípomocné, bourací a ostatní práce vč. pomocného materiálu</t>
  </si>
  <si>
    <t>- čerpáno na základě odsouhlasení TDS</t>
  </si>
  <si>
    <t>999281111R00</t>
  </si>
  <si>
    <t>Přesun hmot pro opravy a údržbu do výšky 25 m</t>
  </si>
  <si>
    <t>t</t>
  </si>
  <si>
    <t>Přesun hmot</t>
  </si>
  <si>
    <t>POL7_</t>
  </si>
  <si>
    <t>180256400100R</t>
  </si>
  <si>
    <t>Výtah stavební osobonákladní 500 kg montáž, uvedení do provozu, demontáž</t>
  </si>
  <si>
    <t xml:space="preserve">den   </t>
  </si>
  <si>
    <t>STROJ</t>
  </si>
  <si>
    <t>Stroj</t>
  </si>
  <si>
    <t>POL6_</t>
  </si>
  <si>
    <t>713111111RT2</t>
  </si>
  <si>
    <t>Montáž tepelné izolace stropů vrchem kladené, volně 2 vrstvy - materiál ve specifikaci</t>
  </si>
  <si>
    <t xml:space="preserve">předpoklad 15 % : </t>
  </si>
  <si>
    <t>2 vrstvy tl. 100 + 60 mm : 41,14*21,7*0,15</t>
  </si>
  <si>
    <t>713101121R00</t>
  </si>
  <si>
    <t>Odstranění tepelné izolace stropů a podhledů, volně uložené, z desek minerálních, tl. do 100 mm</t>
  </si>
  <si>
    <t>2 vrstvy tl. 100 + 60 mm : 41,14*21,7*2*0,15</t>
  </si>
  <si>
    <t>713181141R00</t>
  </si>
  <si>
    <t>Izolace foukaná, minerální, volně souč. tep. vodivosti = max. 0,038W/m2.K, hmotnost = max. 50kg/m3</t>
  </si>
  <si>
    <t>m3</t>
  </si>
  <si>
    <t>Vyříznutí otvoru v podkladu pro osazení stroje na foukání izolace, foukání a dodávka izolace. Zapravení vyřezaného otvoru.</t>
  </si>
  <si>
    <t>tl. 110 mm : 41,14*21,7*0,11</t>
  </si>
  <si>
    <t>713.01</t>
  </si>
  <si>
    <t>Kontrola a oprava parozábrany, vč. nového přelepení spojů a opracování prostupů</t>
  </si>
  <si>
    <t>"A" OPRAVA PAROSTĚSNÉ VRSTVY PODHLEDU</t>
  </si>
  <si>
    <t>PŘI PROHLÍDCE OBJEKTU BYLO ZJISTĚNO, ŽE STÁVAJÍCÍ PAROTĚSNÁ VRSTVY VYKAZUJE VADY, JEDNÁ SE O ČÁSTEČNÉ</t>
  </si>
  <si>
    <t>ROZLEPENÍ SPOJŮ, DÁLE NEVYHOVUJÍCÍ NALEPENÍ NA STĚNY, LOKÁLNÍ PORUŠENÍ ATD., V RÁMCI AKCE JE NUTNÉ PROVÉST OPRAVU</t>
  </si>
  <si>
    <t>PŘEDPOKLAD OPRAVY:</t>
  </si>
  <si>
    <t>- DEMONTÁŽ BUDE PROVÁDĚNA PRŮBĚŽNĚ, PO OPRAVĚ VŽDY VRÁCENO ZPÁTKY</t>
  </si>
  <si>
    <t>- ZHOTOVITEL BUDE PROVÁDĚT PRÁCE Z POJÍZDNÉHO LEŠENÍ S GUMOVÝMI KOLEČKY, NESMÍ DOJÍT K POŠKOZENÍ PODLAHY</t>
  </si>
  <si>
    <t>(NAD SCHODIŠTĚM PROVÉST POTŘEBNÉ STACIONÁRNÍ LEŠENÍ)</t>
  </si>
  <si>
    <t>- PROVOZOVATEL OBJEKTU ZAJISTÍ VYKLIZENÍ PROSTOR DROBNÝM ZAŘÍZENÍM</t>
  </si>
  <si>
    <t>- V RÁMCI PRACÍ BUDOU KOMPLETNĚ VŠECHNY PLOŠNÉ SPOJE ZNOVU PŘELEPENY VHODNOU PÁSKOU JUTA (PŘEDPOKLAD BUTILKAUČUK APOD.)</t>
  </si>
  <si>
    <t>- V RÁMCI PRACÍ ZJISTIT PŘÍPADNÉ DALŠÍ PERFORACE PAROZÁBRANY, TAKÉ OPRAVIT PÁSKOU</t>
  </si>
  <si>
    <t>- RÁMCI PRACÍ UTĚSNIT VŠECHNY PŘÍPADNÉ PROSTUPY KABELY A JINÝMI PRVKY (VHODNÝ TMEL A PÁSKA)</t>
  </si>
  <si>
    <t>- V PŘÍPADĚ POTŘEBY DOKOTVIT PAROZÁBRANU K VAZNÍKŮM (PROJEKT PŘEDPOKLÁDÁ ŽE NUTNO), KOTVY OPĚT UTĚSNIT VHODNOU PÁSKOU</t>
  </si>
  <si>
    <t>- ZJISTIT PROVEDENÍ PŘILEPENÍ PAROSTĚSU NA SVISLÉ KONSTRUKCE, PROJEKT PŘEDPOKLÁDÁ KOMPLETNÍ OPRAVU (ZNOVU PŘILEPIT NA STĚNY</t>
  </si>
  <si>
    <t>POMOCÍ VHODNÉHO TMELU A OBOUSTRANNÉ (RESP. JEDNOSTRANNÉ) BUTILKAUČUKOVÉ PÁSKY)</t>
  </si>
  <si>
    <t>- ZJISTIT A OPRAVIT DALŠÍ VADY PAROTĚSNÉ VRSTVY</t>
  </si>
  <si>
    <t>- ZHOTOVITEL JE POVINNEN PRO SPRÁVNÉ NACENĚNÍ POLOŽKY PROVÉST PROHLÍDKU MÍSTA PLNĚNÍ, KDY BUDE ZPŘÍSTUPNĚNA</t>
  </si>
  <si>
    <t>I DUTINA PODHLEDU, ZHOTOVITEL NACENÍ VEŠKERÉ PRÁCE DO SVÉ NABÍDKY, NA POZDĚJŠÍ PŘIPOMÍNKY NEBUDE BRÁN ZŘETEL</t>
  </si>
  <si>
    <t>63140542R</t>
  </si>
  <si>
    <t>Deska izolační minerální  tl. 60 mm</t>
  </si>
  <si>
    <t>SPCM</t>
  </si>
  <si>
    <t>Specifikace</t>
  </si>
  <si>
    <t>POL3_</t>
  </si>
  <si>
    <t>2 vrstvy tl. 100 + 60 mm : 41,14*21,7*0,15*1,05</t>
  </si>
  <si>
    <t>63140545R</t>
  </si>
  <si>
    <t>Deska izolační minerální tl. 100 mm</t>
  </si>
  <si>
    <t>998713103R00</t>
  </si>
  <si>
    <t>Přesun hmot pro izolace tepelné, výšky do 24 m</t>
  </si>
  <si>
    <t>721176105R00</t>
  </si>
  <si>
    <t>Potrubí HT připojovací, D 110 x 2,7 mm</t>
  </si>
  <si>
    <t>PROVÉST NOVÉ ODVĚTRÁNÍ KALIZACE DN 100-150mm- POLOŽKA OBSAHUJE DEMONTÁŽ PŮVODNÍHO</t>
  </si>
  <si>
    <t>PROSTUPU, NOVÉ ZAPOJENÍ V RÁMCI PŮDY, NA KAŽDÉ ODVĚTRÁNÍ PŘEDPOKLAD</t>
  </si>
  <si>
    <t>PŮVODNĚ VYÚSTĚNÉ DO HŘEBENE PŘESMĚROVAT MIMO HŘEBEN</t>
  </si>
  <si>
    <t>pozn. D 3m na odvětrání : 3*6</t>
  </si>
  <si>
    <t>998721103R00</t>
  </si>
  <si>
    <t>Přesun hmot pro vnitřní kanalizaci, výšky do 24 m</t>
  </si>
  <si>
    <t>728.01</t>
  </si>
  <si>
    <t>Odvětrání VZT D 300-400 mm, vč. oplechování pozn. E</t>
  </si>
  <si>
    <t>D+M SYSTÉMOVÉHO KLEMPÍŘSKÉHO OPLECHOVÁNÍ PROSTUPU VZT, DN CCA 300-400mm,</t>
  </si>
  <si>
    <t>PROVÉST PLECHEM DLE KRYTINY, PROJEKT PŘEDPOKLÁDÁ, PROVEDENÍ CCA 1,5mb</t>
  </si>
  <si>
    <t>PEVNÉHO VZT POTRUBÍ POZINKOVANÉHO, TOTO NASADIT NA STÁVAJÍCÍ PŮDNÍ VEDENÍ,</t>
  </si>
  <si>
    <t>PROVEDENÍ VČ. PŘÍPONKEM A VZT PŘÍPOMOCÍ, NÁSLEDNĚ PROVÉST KLEMPÍŘSKÉ OPLECHOVÁNÍ</t>
  </si>
  <si>
    <t>PROSTUPU STŘECHOU, PRÁCE UPŘESNĚNY NA STAVBĚ PO RORKYTÍ STŘECHY, PŘIZVAT TDS</t>
  </si>
  <si>
    <t>762088113R00</t>
  </si>
  <si>
    <t>Zakrývání provizorní plachtou 12x15m,vč.odstranění</t>
  </si>
  <si>
    <t>kus</t>
  </si>
  <si>
    <t>Zakrývání rozpracovaných tesařských konstrukcí těžkou plachtou na ochranu před srážkovou vodou.</t>
  </si>
  <si>
    <t>762332931RV1</t>
  </si>
  <si>
    <t>Doplnění střešní vazby z hranolů do 120 cm2 bez dodávky řeziva</t>
  </si>
  <si>
    <t>doplnění 60/40 : (43,34+23,9)*2</t>
  </si>
  <si>
    <t>762341210R00</t>
  </si>
  <si>
    <t>Montáž bednění střech rovných, prkna hrubá na sraz</t>
  </si>
  <si>
    <t>23,9*12,29*0,5*2</t>
  </si>
  <si>
    <t>19,44*12,29*2</t>
  </si>
  <si>
    <t>11,95*12,29*0,5*4</t>
  </si>
  <si>
    <t>762342206R00</t>
  </si>
  <si>
    <t>Montáž kontralatí na vruty, s těsnicí páskou</t>
  </si>
  <si>
    <t>V položce jsou zakalkulovány náklady na dodávku vrutů a těsnicí pásky.</t>
  </si>
  <si>
    <t>762342812R00</t>
  </si>
  <si>
    <t>Demontáž laťování střech, rozteč latí do 50 cm</t>
  </si>
  <si>
    <t>762342814R00</t>
  </si>
  <si>
    <t>Demontáž dřevěných kontralatí</t>
  </si>
  <si>
    <t>762395000R00</t>
  </si>
  <si>
    <t>Spojovací a ochranné prostředky pro střechy</t>
  </si>
  <si>
    <t>hranolek 50/90 - kontralatě : 1065,2972*1,2*0,05*0,09</t>
  </si>
  <si>
    <t>bednění : 1065,2972*0,024</t>
  </si>
  <si>
    <t>doplnění 60/40 : (43,34+23,9)*2*0,06*0,04</t>
  </si>
  <si>
    <t>762521104R00</t>
  </si>
  <si>
    <t>Položení podlah nehoblovaných na sraz, hrubá prkna</t>
  </si>
  <si>
    <t>provizorní lávky : 30*0,65*8</t>
  </si>
  <si>
    <t>762526110R00</t>
  </si>
  <si>
    <t>Položení polštářů pod podlahy rozteče do 65 cm</t>
  </si>
  <si>
    <t>762522811R00</t>
  </si>
  <si>
    <t>Demontáž podlah s polštáři z prken tl. do 32 mm</t>
  </si>
  <si>
    <t>762595000R00</t>
  </si>
  <si>
    <t>Spojovací a ochranné prostředky k položení podlah</t>
  </si>
  <si>
    <t>provizorní lávky : 30*0,65*8*0,024</t>
  </si>
  <si>
    <t>polštáře 80/100 : 30*2*8*0,08*0,1</t>
  </si>
  <si>
    <t>6050000T</t>
  </si>
  <si>
    <t>Řezivo hraněné</t>
  </si>
  <si>
    <t xml:space="preserve">m3    </t>
  </si>
  <si>
    <t>V 2023</t>
  </si>
  <si>
    <t>hranolek 50/90 - kontralatě : 1065,2972*1,2*0,05*0,09*1,1</t>
  </si>
  <si>
    <t>doplnění 60/40 : (43,34+23,9)*2*0,06*0,04*1,1</t>
  </si>
  <si>
    <t>polštáře 80/100 : 30*2*8*0,08*0,1*1,1</t>
  </si>
  <si>
    <t>60512540R</t>
  </si>
  <si>
    <t>Prkno boční SM jakost I-II tl. 23 - 24 mm, š. nad 80 mm, 4 m</t>
  </si>
  <si>
    <t>bednění : 1065,2972*0,024*1,1</t>
  </si>
  <si>
    <t>provizorní lávky : 30*0,65*8*0,024*1,1</t>
  </si>
  <si>
    <t>998762103R00</t>
  </si>
  <si>
    <t>Přesun hmot pro tesařské konstrukce, výšky do 24 m</t>
  </si>
  <si>
    <t>764394230R00</t>
  </si>
  <si>
    <t>Podkladní pás z Pz plechu rš 300 mm</t>
  </si>
  <si>
    <t>(43,34+23,9+0,2)*2</t>
  </si>
  <si>
    <t>764252407R00</t>
  </si>
  <si>
    <t>Žlaby Ti Zn plech, podokapní půlkruhové, rš 500 mm</t>
  </si>
  <si>
    <t>Položka je kalkulována včetně háků, čel, rohů, rovných hrdel a dilatací.</t>
  </si>
  <si>
    <t>764259411R00</t>
  </si>
  <si>
    <t>Kotlík kónický z pl.Ti-Zn pro trouby D do 150 mm</t>
  </si>
  <si>
    <t>764554404R00</t>
  </si>
  <si>
    <t>Odpadní trouby z Ti Zn plechu, kruhové, D 150 mm</t>
  </si>
  <si>
    <t>Položka je kalkulována včetně nákladů na dodání zděří, manžet, odboček, kolen, odskoků, výpustí vody a přechodových kusů.</t>
  </si>
  <si>
    <t>(14,6+0,9+1)*8</t>
  </si>
  <si>
    <t>764904010RT3</t>
  </si>
  <si>
    <t>Zastřešení hladkými plechy, do 30° - falcovaná krytina, vč. utěsnění falců tl. 0,6 mm, povrchová úprava, svitek š. 610 mm</t>
  </si>
  <si>
    <t>včetně spojovacích prostředků.</t>
  </si>
  <si>
    <t/>
  </si>
  <si>
    <t>vysoká míra pozinkování 350 g/m2</t>
  </si>
  <si>
    <t>mez kluzu již od 180 N/mm2</t>
  </si>
  <si>
    <t>nejkvalitnější povrchové úpravy Elite, Durafrost, Alu PVDF</t>
  </si>
  <si>
    <t>široká škála barev</t>
  </si>
  <si>
    <t>flexibilní použití pro historické i moderní budovy</t>
  </si>
  <si>
    <t>velmi dlouhá životnost</t>
  </si>
  <si>
    <t>použití i v oblastech s vysokými klimatickými nároky</t>
  </si>
  <si>
    <t>vysoce tvárný plech s měkkým jádrem</t>
  </si>
  <si>
    <t>dodání ve formě svitků</t>
  </si>
  <si>
    <t>764816420R00</t>
  </si>
  <si>
    <t>Okapnice z lakovaného Pz plechu, rš 250 mm</t>
  </si>
  <si>
    <t>764901310R00</t>
  </si>
  <si>
    <t>Komínek odvětrání kanalizace, DN 110-160 mm vč. oplechování</t>
  </si>
  <si>
    <t>NASTŘEŠNÍ ČÁST PROVEDENA Z UV STABILNÍHO POTRUBÍ,</t>
  </si>
  <si>
    <t>ALT. PLECHOVÉHO POTRUBÍ CHEMICKY ODOLNÉHO, OPLECHOVÁNÍ PROVEDENO SYSTÉMOVĚ</t>
  </si>
  <si>
    <t>LINDAB SEAMLINE KLEMPÍŘSKY</t>
  </si>
  <si>
    <t>(POTRUBÍ PŮVODNĚ VYÚSTĚNÉ DO HŘEBENE PŘESMĚROVAT MIMO HŘEBEN</t>
  </si>
  <si>
    <t>764906333RT2</t>
  </si>
  <si>
    <t>Dodávka a montáž - sněhová zábrana dvoutrubková., l = 3,0m pro falcované krytiny ocel barva</t>
  </si>
  <si>
    <t>7,1 m 2x : 2*2,5</t>
  </si>
  <si>
    <t>7,8 m 1x : 1*2,5</t>
  </si>
  <si>
    <t>15 m 1x : 1*5</t>
  </si>
  <si>
    <t>5,6 m 1x : 1*2</t>
  </si>
  <si>
    <t>4,5m 1x : 1*1,5</t>
  </si>
  <si>
    <t>6m 3x : 3*2</t>
  </si>
  <si>
    <t>764352810R00</t>
  </si>
  <si>
    <t>Demontáž žlabů půlkruh. rovných, rš 330 mm, do 30°</t>
  </si>
  <si>
    <t>764454802R00</t>
  </si>
  <si>
    <t>Demontáž odpadních trub kruhových, D 120 mm</t>
  </si>
  <si>
    <t>764.01</t>
  </si>
  <si>
    <t>Dodávka a montáž - větraný hřeben</t>
  </si>
  <si>
    <t xml:space="preserve">m     </t>
  </si>
  <si>
    <t>PO DOHODĚ S NPÚ PROVÉST HŘEBEN JAKO VĚTRANÝ ŠIRŠÍ PROVEDENÍ, OPLECHOVÁNÍ</t>
  </si>
  <si>
    <t>TOTOŽNÝCH PLECHEM, ZAJISTIT DOSTATEČNOU VĚTRACÍ MEZERU, VĚTRACÍ HŘEBEN BUDE VĚTRAT</t>
  </si>
  <si>
    <t>HŘEBEN PROVEDEN SYSTÉMOVĚ LINDAB, PŘIZVA TDS A AD,</t>
  </si>
  <si>
    <t>DETAILNĚ VYŘEŠENO S VYBRANÝM ZHOTOVITELEM STAVBY, SOUČÁSTÍ DETAILU VEŠKERÉ PŘÍSLUŠENSTVÍ,</t>
  </si>
  <si>
    <t>PŘÍPOMOCNÝ MATERIÁL, VĚTRACÍ PÁSY POZINK BARVENÝ, ATD</t>
  </si>
  <si>
    <t>hřeben : 19,44</t>
  </si>
  <si>
    <t>764.02</t>
  </si>
  <si>
    <t>Dodávka a montáž - větrané nároží</t>
  </si>
  <si>
    <t>PO DOHODĚ S NPÚ PROVÉST NÁROŽÍ JAKO VĚTRANÝ ŠIRŠÍ PROVEDENÍ, OPLECHOVÁNÍ</t>
  </si>
  <si>
    <t>NÁROŽÍ PROVEDENO SYSTÉMOVĚ LINDAB, PŘIZVA TDS A AD,</t>
  </si>
  <si>
    <t>nároží : 17,3*4</t>
  </si>
  <si>
    <t>764.03</t>
  </si>
  <si>
    <t>Dodávka a montáž - perforovaný PZ lakovaný větrací pás r.š. 100 mm</t>
  </si>
  <si>
    <t xml:space="preserve">dvakrát : </t>
  </si>
  <si>
    <t>(43,34+23,9+0,2)*2*2</t>
  </si>
  <si>
    <t>764.04</t>
  </si>
  <si>
    <t>Dodávka a montáž - střešní výlez pro falcovanou krytinu pozn. B</t>
  </si>
  <si>
    <t>D+M STŘEŠNÍ VÝLEZ PRO FALCOVANOU KRYTINU 600x600mm (ROZMĚR UPŘESNĚN</t>
  </si>
  <si>
    <t>NA STAVBĚ), ZASKLENÝ IZOLAČNÍM min.DVOJSKLEM, MATERIÁL POZINK + BARVA</t>
  </si>
  <si>
    <t>ATL. KOMAXIT, SOUČÁSTÍ DODÁVKY VEŠKERÉ PŘÍSLUŠENSTVÍ</t>
  </si>
  <si>
    <t>998764103R00</t>
  </si>
  <si>
    <t>Přesun hmot pro klempířské konstr., výšky do 24 m</t>
  </si>
  <si>
    <t>765799311R00</t>
  </si>
  <si>
    <t>Montáž fólie na krokve přibitím se slepením spojů</t>
  </si>
  <si>
    <t>765799313R00</t>
  </si>
  <si>
    <t>Montáž fólie na bednění přibitím, přelepení spojů</t>
  </si>
  <si>
    <t>765799301R00</t>
  </si>
  <si>
    <t xml:space="preserve">Demontáž podstřešní fólie </t>
  </si>
  <si>
    <t>28325080.AR</t>
  </si>
  <si>
    <t>Fólie podstřešní pojistná hydroizolace 1,5 x 50 m</t>
  </si>
  <si>
    <t>Není potřeba ventilační mezera mezi membránou a tepelnou izolací nebo bedněním, proto lze využít pro tepelnou izolaci celou výšku krokví.</t>
  </si>
  <si>
    <t>Nepodléhá hnilobě, plísním ani škůdcům, je zdravotně nezávadná.</t>
  </si>
  <si>
    <t>Materiál : materiál ze dvou vrstev (PES netkaná textilie + zátěr ze spec. hydroizolačního polymeru s vysokou paropropustností)</t>
  </si>
  <si>
    <t>Min. sklon střechy: 5° při dodržení montážního postupu</t>
  </si>
  <si>
    <t>Plošná hmotnost: 270 g/m2</t>
  </si>
  <si>
    <t>Odolnost proti pronikání vody: W1</t>
  </si>
  <si>
    <t>Propustnost páry: 0,02 m (0 - 0,01 +0,04,)</t>
  </si>
  <si>
    <t>Reakce na oheň: B</t>
  </si>
  <si>
    <t>Šířka: 1,50 m</t>
  </si>
  <si>
    <t>Délka: 50 m</t>
  </si>
  <si>
    <t>1065,2972*1,15</t>
  </si>
  <si>
    <t>67352341R</t>
  </si>
  <si>
    <t>Fólie 4-vrstvá pojistná hydroizolační membrána 1,5 x 25 m, s lepicí páskou</t>
  </si>
  <si>
    <t>Má integrovanou dvojitou aplikační pásku pro přelep spojů.</t>
  </si>
  <si>
    <t>Materiál : drenážní separační membrána ze čtyř vrtev s aplikační páskou</t>
  </si>
  <si>
    <t>Plošná hmotnost: 500 g/m2</t>
  </si>
  <si>
    <t>Tepelná stálost:  -40°C/+80°C</t>
  </si>
  <si>
    <t>Reakce na oheň: E</t>
  </si>
  <si>
    <t>Délka: 25 m</t>
  </si>
  <si>
    <t>998765103R00</t>
  </si>
  <si>
    <t>Přesun hmot pro krytiny tvrdé, výšky do 24 m</t>
  </si>
  <si>
    <t>766421213R00</t>
  </si>
  <si>
    <t xml:space="preserve">Obložení podhledů jednod. palubkami SM </t>
  </si>
  <si>
    <t xml:space="preserve">římsa : </t>
  </si>
  <si>
    <t>(43,34+23,9-2,2)*2*(1+0,07)</t>
  </si>
  <si>
    <t>766421821R00</t>
  </si>
  <si>
    <t>Demontáž obložení stropů palubkami</t>
  </si>
  <si>
    <t>římsa : (43,34+23,9-2,2)*2*(1+0,17)</t>
  </si>
  <si>
    <t>61191684R</t>
  </si>
  <si>
    <t>Palubka obkladová SM jakost A/B, tl. 19 mm</t>
  </si>
  <si>
    <t>římsa : 139,1856*1,15</t>
  </si>
  <si>
    <t>998766103R00</t>
  </si>
  <si>
    <t>Přesun hmot pro truhlářské konstr., výšky do 24 m</t>
  </si>
  <si>
    <t>767392802R00</t>
  </si>
  <si>
    <t>Demontáž krytin střech z plechů, šroubovaných, vč, souvisejících prvků (oplechování, zábrany a pod.)</t>
  </si>
  <si>
    <t>767587211RX1</t>
  </si>
  <si>
    <t>Podhled minerální ,viditelná kce, kazeta 600x600mm montáž bez dodávky kazet</t>
  </si>
  <si>
    <t xml:space="preserve">předpoklad 50% : </t>
  </si>
  <si>
    <t>(24,14+261,81+15,3+7,59+18,15+2,6+1,4)*0,5</t>
  </si>
  <si>
    <t>(11,96+8,07+9,11+70,53+43,23+24,14)*0,5</t>
  </si>
  <si>
    <t>(63,73+21,78+84,68+30,73+80,97)*0,5</t>
  </si>
  <si>
    <t>767581801R00</t>
  </si>
  <si>
    <t>Demontáž podhledů - kazet</t>
  </si>
  <si>
    <t>595960137R</t>
  </si>
  <si>
    <t>Kazeta podhledu, 600x600 mm, typ podobný stávajícímů podhledu</t>
  </si>
  <si>
    <t>předpoklad : 300</t>
  </si>
  <si>
    <t>998767103R00</t>
  </si>
  <si>
    <t>Přesun hmot pro zámečnické konstr., výšky do 24 m</t>
  </si>
  <si>
    <t>783626200R00</t>
  </si>
  <si>
    <t>Nátěr lazurovací truhlářských výrobků 2x lakování</t>
  </si>
  <si>
    <t xml:space="preserve">oboustranný nátěr : </t>
  </si>
  <si>
    <t>římsa : 139,1856*1,15*2</t>
  </si>
  <si>
    <t>783782205R00</t>
  </si>
  <si>
    <t>Nátěr tesařských konstrukcí 2x - proti dřevokaznému hmyzu a houbám</t>
  </si>
  <si>
    <t>hranolek 50/90 - kontralatě : 1065,2972*1,2*0,28*1,1</t>
  </si>
  <si>
    <t>doplnění 60/40 : (43,34+23,9)*2*0,2*1,1</t>
  </si>
  <si>
    <t>bednění : 1065,2972*2*1,1</t>
  </si>
  <si>
    <t>Mezisoučet</t>
  </si>
  <si>
    <t>vazníky : 23,9*2,3*0,5*53</t>
  </si>
  <si>
    <t>210220101RU2</t>
  </si>
  <si>
    <t>Vodiče svodové FeZn D do 10,Al 10,Cu 8 +podpěry včetně dodávky drátu AlMgSi T/4 8 mm + podpěry</t>
  </si>
  <si>
    <t>19,5</t>
  </si>
  <si>
    <t>17,6*4</t>
  </si>
  <si>
    <t>připojení : 20</t>
  </si>
  <si>
    <t>jímač : 6</t>
  </si>
  <si>
    <t xml:space="preserve">po obvodu : </t>
  </si>
  <si>
    <t>210220301RT1</t>
  </si>
  <si>
    <t>Svorka hromosvodová do 2 šroubů /SS, SZ, SO/ včetně dodávky svorky SO</t>
  </si>
  <si>
    <t>svody : 4</t>
  </si>
  <si>
    <t>po obvodu : 134</t>
  </si>
  <si>
    <t>210220301RT2</t>
  </si>
  <si>
    <t>Svorka hromosvodová do 2 šroubů /SS, SZ, SO/ včetně dodávky svorky SS</t>
  </si>
  <si>
    <t>210220302RT3</t>
  </si>
  <si>
    <t>Svorka hromosvodová nad 2 šrouby /ST, SJ, SR, atd/ včetně dodávky svorky SK pro vodič d 6-10 mm</t>
  </si>
  <si>
    <t>210220302RT6</t>
  </si>
  <si>
    <t>Svorka hromosvodová nad 2 šrouby /ST, SJ, SR, atd/ včetně dodávky svorky SP kovových částí d 3-12 mm</t>
  </si>
  <si>
    <t>210220431R00</t>
  </si>
  <si>
    <t>Tvarování montážního dílu jímače, ochr.trubky,úhel</t>
  </si>
  <si>
    <t>650811112R00</t>
  </si>
  <si>
    <t>Demontáž vodiče svodového do D 10 mm vč. podpěr</t>
  </si>
  <si>
    <t>650811126R00</t>
  </si>
  <si>
    <t>Demontáž hromosvodové svorky nad 2 šrouby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</si>
  <si>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</si>
  <si>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</si>
  <si>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</si>
  <si>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 xml:space="preserve">šrot : </t>
  </si>
  <si>
    <t>134,88*0,00336</t>
  </si>
  <si>
    <t>132*0,00285</t>
  </si>
  <si>
    <t>1065,2972*0,007</t>
  </si>
  <si>
    <t>979990122R00</t>
  </si>
  <si>
    <t>Poplatek za uložení suti - PVC střešní krytina, skupina odpadu 170203</t>
  </si>
  <si>
    <t>fólie : 1065,2972*0,00018</t>
  </si>
  <si>
    <t>979990146R00</t>
  </si>
  <si>
    <t xml:space="preserve">Poplatek za uložení lehkých izolačních materiálů </t>
  </si>
  <si>
    <t>stropní kazety : 389,96*0,005</t>
  </si>
  <si>
    <t>979990161R00</t>
  </si>
  <si>
    <t>Poplatek za uložení - dřevo, skupina odpadu 170201</t>
  </si>
  <si>
    <t>celkem : 18,97028</t>
  </si>
  <si>
    <t>-134,88*0,00336</t>
  </si>
  <si>
    <t>-132*0,00285</t>
  </si>
  <si>
    <t>-1065,2972*0,007</t>
  </si>
  <si>
    <t>fólie : -1065,2972*0,00018</t>
  </si>
  <si>
    <t>stropní kazety : -389,96*0,005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</si>
  <si>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</si>
  <si>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</si>
  <si>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</si>
  <si>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</si>
  <si>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</si>
  <si>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</si>
  <si>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979084413R00</t>
  </si>
  <si>
    <t>Vodorovná doprava vybouraných hmot do 1 km</t>
  </si>
  <si>
    <t>979084419R00</t>
  </si>
  <si>
    <t>Příplatek za dopravu hmot za každý další 1 km</t>
  </si>
  <si>
    <t>979086213R00</t>
  </si>
  <si>
    <t>Nakládání vybouraných hmot na dopravní prostředek</t>
  </si>
  <si>
    <t>979082111R00</t>
  </si>
  <si>
    <t>Vnitrostaveništní doprava suti do 10 m</t>
  </si>
  <si>
    <t>979082121R00</t>
  </si>
  <si>
    <t>Příplatek k vnitrost. dopravě suti za dalších 5 m</t>
  </si>
  <si>
    <t>005121010R</t>
  </si>
  <si>
    <t>Vybudování zařízení staveniště oplocení</t>
  </si>
  <si>
    <t>Soubor</t>
  </si>
  <si>
    <t>VRN</t>
  </si>
  <si>
    <t>POL99_8</t>
  </si>
  <si>
    <t>- délka 48 m + 24 m + 48m = 120 m</t>
  </si>
  <si>
    <t>005121020R</t>
  </si>
  <si>
    <t>Provoz zařízení staveniště  nájem oplocení po dobu výstavby</t>
  </si>
  <si>
    <t>005121030R</t>
  </si>
  <si>
    <t>Odstranění zařízení staveniště oplocení</t>
  </si>
  <si>
    <t>005121 R</t>
  </si>
  <si>
    <t>Zařízení staveniště</t>
  </si>
  <si>
    <t>Veškeré náklady spojené s vybudováním, provozem a odstraněním zařízení staveniště.</t>
  </si>
  <si>
    <t>- mobilní buňky</t>
  </si>
  <si>
    <t>- mobilní WC</t>
  </si>
  <si>
    <t>- napojovací body energií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</si>
  <si>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</si>
  <si>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</si>
  <si>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</si>
  <si>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</si>
  <si>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</si>
  <si>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</si>
  <si>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005231010R</t>
  </si>
  <si>
    <t>Revize hromosvod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</si>
  <si>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</si>
  <si>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</si>
  <si>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</si>
  <si>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</si>
  <si>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</si>
  <si>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</si>
  <si>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</si>
  <si>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AŽ 3mb NOVÉHO POTRUBÍ VČ. PŘÍPONEK,</t>
  </si>
  <si>
    <t>I PŮDNÍ PROSTOR (NUTNO ODVĚTRAT HŘEBENEM),</t>
  </si>
  <si>
    <t>TOTOŽNÝCH PLECHEM, ZAJISTIT DOSTATEČNOU VĚTRACÍ MEZERU,</t>
  </si>
  <si>
    <t>NÁROŽNÍ VĚTRANÍ BUDE VĚTRAT POUZE MEZERU MEZI KONTRALATĚMI !!</t>
  </si>
  <si>
    <t>je pojistná hydroizolace ze dvou vrstev, která se používá pro šikmé střechy jako kontaktní podstřešní difúzní membrána.</t>
  </si>
  <si>
    <t>Hodí se k ochraně před vnější vlhkostí.</t>
  </si>
  <si>
    <t>Možné použít v bedněných střechách přímo na bednění i v nebedněných střechách přímo na tepelnou izolaci.</t>
  </si>
  <si>
    <t>Díky velmi dobré vodotěsnosti a extrémní paropropustnosti má dobré odvětrávání.</t>
  </si>
  <si>
    <t>Vysoká pevnost a odolnost proti vytržení z hřebíku minimalizují riziko poškození membrány vlivem nášlapu při montáži.</t>
  </si>
  <si>
    <t>Tepelná stálost:  -40°C/+100°C</t>
  </si>
  <si>
    <t>Základní role: 75 m2</t>
  </si>
  <si>
    <t>difúzní fólie ze čtyř vrstev s drenážní vlákennou polypropylenovou vrstvou, která odděluje podstřešní fólii od plechové krytiny.</t>
  </si>
  <si>
    <t>Díky této vrstvě je odvětrána vlhkost zpod plechové krytiny (vzduchové kanálky odvádí vlhkost a vodu).</t>
  </si>
  <si>
    <t>Chrání plechovou krytinu na vnitřní straně před korozí, tlumí hluk i při velkém dešti a chrání lepelnou izolaci díky dobré vodotěsnosti.</t>
  </si>
  <si>
    <t>Propustnost páry: 0,02 m (-0,01 +0,015)</t>
  </si>
  <si>
    <t>Základní role: 37,50 m2</t>
  </si>
  <si>
    <t>Náklady spojené s provedení provizorního oplocení staveniště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</si>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</sst>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10">
        <v>4068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SUMIF(F49:F66,A16,I49:I66)+SUMIF(F49:F66,"PSU",I49:I66)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SUMIF(F49:F66,A17,I49:I66)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SUMIF(F49:F66,A18,I49:I66)</f>
        <v>0</v>
      </c>
      <c r="J18" s="84"/>
    </row>
    <row r="19" spans="1:10" ht="23.25" customHeight="1" x14ac:dyDescent="0.25">
      <c r="A19" s="195" t="s">
        <v>86</v>
      </c>
      <c r="B19" s="38" t="s">
        <v>29</v>
      </c>
      <c r="C19" s="62"/>
      <c r="D19" s="63"/>
      <c r="E19" s="82"/>
      <c r="F19" s="83"/>
      <c r="G19" s="82"/>
      <c r="H19" s="83"/>
      <c r="I19" s="82">
        <f>SUMIF(F49:F66,A19,I49:I66)</f>
        <v>0</v>
      </c>
      <c r="J19" s="84"/>
    </row>
    <row r="20" spans="1:10" ht="23.25" customHeight="1" x14ac:dyDescent="0.25">
      <c r="A20" s="195" t="s">
        <v>87</v>
      </c>
      <c r="B20" s="38" t="s">
        <v>30</v>
      </c>
      <c r="C20" s="62"/>
      <c r="D20" s="63"/>
      <c r="E20" s="82"/>
      <c r="F20" s="83"/>
      <c r="G20" s="82"/>
      <c r="H20" s="83"/>
      <c r="I20" s="82">
        <f>SUMIF(F49:F66,A20,I49:I66)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'01 2024007 Pol'!AE402</f>
        <v>0</v>
      </c>
      <c r="G39" s="148">
        <f>'01 2024007 Pol'!AF402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5">
        <v>2</v>
      </c>
      <c r="B40" s="151" t="s">
        <v>43</v>
      </c>
      <c r="C40" s="152" t="s">
        <v>44</v>
      </c>
      <c r="D40" s="152"/>
      <c r="E40" s="152"/>
      <c r="F40" s="153">
        <f>'01 2024007 Pol'!AE402</f>
        <v>0</v>
      </c>
      <c r="G40" s="154">
        <f>'01 2024007 Pol'!AF402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 x14ac:dyDescent="0.25">
      <c r="A41" s="135">
        <v>3</v>
      </c>
      <c r="B41" s="156" t="s">
        <v>41</v>
      </c>
      <c r="C41" s="146" t="s">
        <v>42</v>
      </c>
      <c r="D41" s="146"/>
      <c r="E41" s="146"/>
      <c r="F41" s="157">
        <f>'01 2024007 Pol'!AE402</f>
        <v>0</v>
      </c>
      <c r="G41" s="149">
        <f>'01 2024007 Pol'!AF402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5"/>
      <c r="B42" s="158" t="s">
        <v>49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6" spans="1:10" ht="15.6" x14ac:dyDescent="0.3">
      <c r="B46" s="174" t="s">
        <v>51</v>
      </c>
    </row>
    <row r="48" spans="1:10" ht="25.5" customHeight="1" x14ac:dyDescent="0.25">
      <c r="A48" s="176"/>
      <c r="B48" s="179" t="s">
        <v>18</v>
      </c>
      <c r="C48" s="179" t="s">
        <v>6</v>
      </c>
      <c r="D48" s="180"/>
      <c r="E48" s="180"/>
      <c r="F48" s="181" t="s">
        <v>52</v>
      </c>
      <c r="G48" s="181"/>
      <c r="H48" s="181"/>
      <c r="I48" s="181" t="s">
        <v>31</v>
      </c>
      <c r="J48" s="181" t="s">
        <v>0</v>
      </c>
    </row>
    <row r="49" spans="1:10" ht="36.75" customHeight="1" x14ac:dyDescent="0.25">
      <c r="A49" s="177"/>
      <c r="B49" s="182" t="s">
        <v>53</v>
      </c>
      <c r="C49" s="183" t="s">
        <v>54</v>
      </c>
      <c r="D49" s="184"/>
      <c r="E49" s="184"/>
      <c r="F49" s="191" t="s">
        <v>26</v>
      </c>
      <c r="G49" s="192"/>
      <c r="H49" s="192"/>
      <c r="I49" s="192">
        <f>'01 2024007 Pol'!G8</f>
        <v>0</v>
      </c>
      <c r="J49" s="188" t="str">
        <f>IF(I67=0,"",I49/I67*100)</f>
        <v/>
      </c>
    </row>
    <row r="50" spans="1:10" ht="36.75" customHeight="1" x14ac:dyDescent="0.25">
      <c r="A50" s="177"/>
      <c r="B50" s="182" t="s">
        <v>55</v>
      </c>
      <c r="C50" s="183" t="s">
        <v>56</v>
      </c>
      <c r="D50" s="184"/>
      <c r="E50" s="184"/>
      <c r="F50" s="191" t="s">
        <v>26</v>
      </c>
      <c r="G50" s="192"/>
      <c r="H50" s="192"/>
      <c r="I50" s="192">
        <f>'01 2024007 Pol'!G21</f>
        <v>0</v>
      </c>
      <c r="J50" s="188" t="str">
        <f>IF(I67=0,"",I50/I67*100)</f>
        <v/>
      </c>
    </row>
    <row r="51" spans="1:10" ht="36.75" customHeight="1" x14ac:dyDescent="0.25">
      <c r="A51" s="177"/>
      <c r="B51" s="182" t="s">
        <v>57</v>
      </c>
      <c r="C51" s="183" t="s">
        <v>58</v>
      </c>
      <c r="D51" s="184"/>
      <c r="E51" s="184"/>
      <c r="F51" s="191" t="s">
        <v>26</v>
      </c>
      <c r="G51" s="192"/>
      <c r="H51" s="192"/>
      <c r="I51" s="192">
        <f>'01 2024007 Pol'!G23</f>
        <v>0</v>
      </c>
      <c r="J51" s="188" t="str">
        <f>IF(I67=0,"",I51/I67*100)</f>
        <v/>
      </c>
    </row>
    <row r="52" spans="1:10" ht="36.75" customHeight="1" x14ac:dyDescent="0.25">
      <c r="A52" s="177"/>
      <c r="B52" s="182" t="s">
        <v>59</v>
      </c>
      <c r="C52" s="183" t="s">
        <v>60</v>
      </c>
      <c r="D52" s="184"/>
      <c r="E52" s="184"/>
      <c r="F52" s="191" t="s">
        <v>26</v>
      </c>
      <c r="G52" s="192"/>
      <c r="H52" s="192"/>
      <c r="I52" s="192">
        <f>'01 2024007 Pol'!G42</f>
        <v>0</v>
      </c>
      <c r="J52" s="188" t="str">
        <f>IF(I67=0,"",I52/I67*100)</f>
        <v/>
      </c>
    </row>
    <row r="53" spans="1:10" ht="36.75" customHeight="1" x14ac:dyDescent="0.25">
      <c r="A53" s="177"/>
      <c r="B53" s="182" t="s">
        <v>61</v>
      </c>
      <c r="C53" s="183" t="s">
        <v>62</v>
      </c>
      <c r="D53" s="184"/>
      <c r="E53" s="184"/>
      <c r="F53" s="191" t="s">
        <v>26</v>
      </c>
      <c r="G53" s="192"/>
      <c r="H53" s="192"/>
      <c r="I53" s="192">
        <f>'01 2024007 Pol'!G57</f>
        <v>0</v>
      </c>
      <c r="J53" s="188" t="str">
        <f>IF(I67=0,"",I53/I67*100)</f>
        <v/>
      </c>
    </row>
    <row r="54" spans="1:10" ht="36.75" customHeight="1" x14ac:dyDescent="0.25">
      <c r="A54" s="177"/>
      <c r="B54" s="182" t="s">
        <v>63</v>
      </c>
      <c r="C54" s="183" t="s">
        <v>64</v>
      </c>
      <c r="D54" s="184"/>
      <c r="E54" s="184"/>
      <c r="F54" s="191" t="s">
        <v>27</v>
      </c>
      <c r="G54" s="192"/>
      <c r="H54" s="192"/>
      <c r="I54" s="192">
        <f>'01 2024007 Pol'!G60</f>
        <v>0</v>
      </c>
      <c r="J54" s="188" t="str">
        <f>IF(I67=0,"",I54/I67*100)</f>
        <v/>
      </c>
    </row>
    <row r="55" spans="1:10" ht="36.75" customHeight="1" x14ac:dyDescent="0.25">
      <c r="A55" s="177"/>
      <c r="B55" s="182" t="s">
        <v>65</v>
      </c>
      <c r="C55" s="183" t="s">
        <v>66</v>
      </c>
      <c r="D55" s="184"/>
      <c r="E55" s="184"/>
      <c r="F55" s="191" t="s">
        <v>27</v>
      </c>
      <c r="G55" s="192"/>
      <c r="H55" s="192"/>
      <c r="I55" s="192">
        <f>'01 2024007 Pol'!G96</f>
        <v>0</v>
      </c>
      <c r="J55" s="188" t="str">
        <f>IF(I67=0,"",I55/I67*100)</f>
        <v/>
      </c>
    </row>
    <row r="56" spans="1:10" ht="36.75" customHeight="1" x14ac:dyDescent="0.25">
      <c r="A56" s="177"/>
      <c r="B56" s="182" t="s">
        <v>67</v>
      </c>
      <c r="C56" s="183" t="s">
        <v>68</v>
      </c>
      <c r="D56" s="184"/>
      <c r="E56" s="184"/>
      <c r="F56" s="191" t="s">
        <v>27</v>
      </c>
      <c r="G56" s="192"/>
      <c r="H56" s="192"/>
      <c r="I56" s="192">
        <f>'01 2024007 Pol'!G104</f>
        <v>0</v>
      </c>
      <c r="J56" s="188" t="str">
        <f>IF(I67=0,"",I56/I67*100)</f>
        <v/>
      </c>
    </row>
    <row r="57" spans="1:10" ht="36.75" customHeight="1" x14ac:dyDescent="0.25">
      <c r="A57" s="177"/>
      <c r="B57" s="182" t="s">
        <v>69</v>
      </c>
      <c r="C57" s="183" t="s">
        <v>70</v>
      </c>
      <c r="D57" s="184"/>
      <c r="E57" s="184"/>
      <c r="F57" s="191" t="s">
        <v>27</v>
      </c>
      <c r="G57" s="192"/>
      <c r="H57" s="192"/>
      <c r="I57" s="192">
        <f>'01 2024007 Pol'!G111</f>
        <v>0</v>
      </c>
      <c r="J57" s="188" t="str">
        <f>IF(I67=0,"",I57/I67*100)</f>
        <v/>
      </c>
    </row>
    <row r="58" spans="1:10" ht="36.75" customHeight="1" x14ac:dyDescent="0.25">
      <c r="A58" s="177"/>
      <c r="B58" s="182" t="s">
        <v>71</v>
      </c>
      <c r="C58" s="183" t="s">
        <v>72</v>
      </c>
      <c r="D58" s="184"/>
      <c r="E58" s="184"/>
      <c r="F58" s="191" t="s">
        <v>27</v>
      </c>
      <c r="G58" s="192"/>
      <c r="H58" s="192"/>
      <c r="I58" s="192">
        <f>'01 2024007 Pol'!G154</f>
        <v>0</v>
      </c>
      <c r="J58" s="188" t="str">
        <f>IF(I67=0,"",I58/I67*100)</f>
        <v/>
      </c>
    </row>
    <row r="59" spans="1:10" ht="36.75" customHeight="1" x14ac:dyDescent="0.25">
      <c r="A59" s="177"/>
      <c r="B59" s="182" t="s">
        <v>73</v>
      </c>
      <c r="C59" s="183" t="s">
        <v>74</v>
      </c>
      <c r="D59" s="184"/>
      <c r="E59" s="184"/>
      <c r="F59" s="191" t="s">
        <v>27</v>
      </c>
      <c r="G59" s="192"/>
      <c r="H59" s="192"/>
      <c r="I59" s="192">
        <f>'01 2024007 Pol'!G221</f>
        <v>0</v>
      </c>
      <c r="J59" s="188" t="str">
        <f>IF(I67=0,"",I59/I67*100)</f>
        <v/>
      </c>
    </row>
    <row r="60" spans="1:10" ht="36.75" customHeight="1" x14ac:dyDescent="0.25">
      <c r="A60" s="177"/>
      <c r="B60" s="182" t="s">
        <v>75</v>
      </c>
      <c r="C60" s="183" t="s">
        <v>76</v>
      </c>
      <c r="D60" s="184"/>
      <c r="E60" s="184"/>
      <c r="F60" s="191" t="s">
        <v>27</v>
      </c>
      <c r="G60" s="192"/>
      <c r="H60" s="192"/>
      <c r="I60" s="192">
        <f>'01 2024007 Pol'!G292</f>
        <v>0</v>
      </c>
      <c r="J60" s="188" t="str">
        <f>IF(I67=0,"",I60/I67*100)</f>
        <v/>
      </c>
    </row>
    <row r="61" spans="1:10" ht="36.75" customHeight="1" x14ac:dyDescent="0.25">
      <c r="A61" s="177"/>
      <c r="B61" s="182" t="s">
        <v>77</v>
      </c>
      <c r="C61" s="183" t="s">
        <v>78</v>
      </c>
      <c r="D61" s="184"/>
      <c r="E61" s="184"/>
      <c r="F61" s="191" t="s">
        <v>27</v>
      </c>
      <c r="G61" s="192"/>
      <c r="H61" s="192"/>
      <c r="I61" s="192">
        <f>'01 2024007 Pol'!G301</f>
        <v>0</v>
      </c>
      <c r="J61" s="188" t="str">
        <f>IF(I67=0,"",I61/I67*100)</f>
        <v/>
      </c>
    </row>
    <row r="62" spans="1:10" ht="36.75" customHeight="1" x14ac:dyDescent="0.25">
      <c r="A62" s="177"/>
      <c r="B62" s="182" t="s">
        <v>79</v>
      </c>
      <c r="C62" s="183" t="s">
        <v>80</v>
      </c>
      <c r="D62" s="184"/>
      <c r="E62" s="184"/>
      <c r="F62" s="191" t="s">
        <v>27</v>
      </c>
      <c r="G62" s="192"/>
      <c r="H62" s="192"/>
      <c r="I62" s="192">
        <f>'01 2024007 Pol'!G319</f>
        <v>0</v>
      </c>
      <c r="J62" s="188" t="str">
        <f>IF(I67=0,"",I62/I67*100)</f>
        <v/>
      </c>
    </row>
    <row r="63" spans="1:10" ht="36.75" customHeight="1" x14ac:dyDescent="0.25">
      <c r="A63" s="177"/>
      <c r="B63" s="182" t="s">
        <v>81</v>
      </c>
      <c r="C63" s="183" t="s">
        <v>82</v>
      </c>
      <c r="D63" s="184"/>
      <c r="E63" s="184"/>
      <c r="F63" s="191" t="s">
        <v>28</v>
      </c>
      <c r="G63" s="192"/>
      <c r="H63" s="192"/>
      <c r="I63" s="192">
        <f>'01 2024007 Pol'!G330</f>
        <v>0</v>
      </c>
      <c r="J63" s="188" t="str">
        <f>IF(I67=0,"",I63/I67*100)</f>
        <v/>
      </c>
    </row>
    <row r="64" spans="1:10" ht="36.75" customHeight="1" x14ac:dyDescent="0.25">
      <c r="A64" s="177"/>
      <c r="B64" s="182" t="s">
        <v>83</v>
      </c>
      <c r="C64" s="183" t="s">
        <v>84</v>
      </c>
      <c r="D64" s="184"/>
      <c r="E64" s="184"/>
      <c r="F64" s="191" t="s">
        <v>85</v>
      </c>
      <c r="G64" s="192"/>
      <c r="H64" s="192"/>
      <c r="I64" s="192">
        <f>'01 2024007 Pol'!G351</f>
        <v>0</v>
      </c>
      <c r="J64" s="188" t="str">
        <f>IF(I67=0,"",I64/I67*100)</f>
        <v/>
      </c>
    </row>
    <row r="65" spans="1:10" ht="36.75" customHeight="1" x14ac:dyDescent="0.25">
      <c r="A65" s="177"/>
      <c r="B65" s="182" t="s">
        <v>86</v>
      </c>
      <c r="C65" s="183" t="s">
        <v>29</v>
      </c>
      <c r="D65" s="184"/>
      <c r="E65" s="184"/>
      <c r="F65" s="191" t="s">
        <v>86</v>
      </c>
      <c r="G65" s="192"/>
      <c r="H65" s="192"/>
      <c r="I65" s="192">
        <f>'01 2024007 Pol'!G381</f>
        <v>0</v>
      </c>
      <c r="J65" s="188" t="str">
        <f>IF(I67=0,"",I65/I67*100)</f>
        <v/>
      </c>
    </row>
    <row r="66" spans="1:10" ht="36.75" customHeight="1" x14ac:dyDescent="0.25">
      <c r="A66" s="177"/>
      <c r="B66" s="182" t="s">
        <v>87</v>
      </c>
      <c r="C66" s="183" t="s">
        <v>30</v>
      </c>
      <c r="D66" s="184"/>
      <c r="E66" s="184"/>
      <c r="F66" s="191" t="s">
        <v>87</v>
      </c>
      <c r="G66" s="192"/>
      <c r="H66" s="192"/>
      <c r="I66" s="192">
        <f>'01 2024007 Pol'!G387</f>
        <v>0</v>
      </c>
      <c r="J66" s="188" t="str">
        <f>IF(I67=0,"",I66/I67*100)</f>
        <v/>
      </c>
    </row>
    <row r="67" spans="1:10" ht="25.5" customHeight="1" x14ac:dyDescent="0.25">
      <c r="A67" s="178"/>
      <c r="B67" s="185" t="s">
        <v>1</v>
      </c>
      <c r="C67" s="186"/>
      <c r="D67" s="187"/>
      <c r="E67" s="187"/>
      <c r="F67" s="193"/>
      <c r="G67" s="194"/>
      <c r="H67" s="194"/>
      <c r="I67" s="194">
        <f>SUM(I49:I66)</f>
        <v>0</v>
      </c>
      <c r="J67" s="189">
        <f>SUM(J49:J66)</f>
        <v>0</v>
      </c>
    </row>
    <row r="68" spans="1:10" x14ac:dyDescent="0.25">
      <c r="F68" s="134"/>
      <c r="G68" s="134"/>
      <c r="H68" s="134"/>
      <c r="I68" s="134"/>
      <c r="J68" s="190"/>
    </row>
    <row r="69" spans="1:10" x14ac:dyDescent="0.25">
      <c r="F69" s="134"/>
      <c r="G69" s="134"/>
      <c r="H69" s="134"/>
      <c r="I69" s="134"/>
      <c r="J69" s="190"/>
    </row>
    <row r="70" spans="1:10" x14ac:dyDescent="0.25">
      <c r="F70" s="134"/>
      <c r="G70" s="134"/>
      <c r="H70" s="134"/>
      <c r="I70" s="134"/>
      <c r="J70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718F-7FED-4E7E-B633-3BDC122D90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88</v>
      </c>
    </row>
    <row r="2" spans="1:60" ht="25.05" customHeight="1" x14ac:dyDescent="0.25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89</v>
      </c>
    </row>
    <row r="3" spans="1:60" ht="25.05" customHeight="1" x14ac:dyDescent="0.25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5" t="s">
        <v>89</v>
      </c>
      <c r="AG3" t="s">
        <v>90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91</v>
      </c>
    </row>
    <row r="5" spans="1:60" x14ac:dyDescent="0.25">
      <c r="D5" s="10"/>
    </row>
    <row r="6" spans="1:60" ht="39.6" x14ac:dyDescent="0.25">
      <c r="A6" s="207" t="s">
        <v>92</v>
      </c>
      <c r="B6" s="209" t="s">
        <v>93</v>
      </c>
      <c r="C6" s="209" t="s">
        <v>94</v>
      </c>
      <c r="D6" s="208" t="s">
        <v>95</v>
      </c>
      <c r="E6" s="207" t="s">
        <v>96</v>
      </c>
      <c r="F6" s="206" t="s">
        <v>97</v>
      </c>
      <c r="G6" s="207" t="s">
        <v>31</v>
      </c>
      <c r="H6" s="210" t="s">
        <v>32</v>
      </c>
      <c r="I6" s="210" t="s">
        <v>98</v>
      </c>
      <c r="J6" s="210" t="s">
        <v>33</v>
      </c>
      <c r="K6" s="210" t="s">
        <v>99</v>
      </c>
      <c r="L6" s="210" t="s">
        <v>100</v>
      </c>
      <c r="M6" s="210" t="s">
        <v>101</v>
      </c>
      <c r="N6" s="210" t="s">
        <v>102</v>
      </c>
      <c r="O6" s="210" t="s">
        <v>103</v>
      </c>
      <c r="P6" s="210" t="s">
        <v>104</v>
      </c>
      <c r="Q6" s="210" t="s">
        <v>105</v>
      </c>
      <c r="R6" s="210" t="s">
        <v>106</v>
      </c>
      <c r="S6" s="210" t="s">
        <v>107</v>
      </c>
      <c r="T6" s="210" t="s">
        <v>108</v>
      </c>
      <c r="U6" s="210" t="s">
        <v>109</v>
      </c>
      <c r="V6" s="210" t="s">
        <v>110</v>
      </c>
      <c r="W6" s="210" t="s">
        <v>111</v>
      </c>
      <c r="X6" s="210" t="s">
        <v>112</v>
      </c>
      <c r="Y6" s="210" t="s">
        <v>113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40" t="s">
        <v>114</v>
      </c>
      <c r="B8" s="241" t="s">
        <v>53</v>
      </c>
      <c r="C8" s="264" t="s">
        <v>54</v>
      </c>
      <c r="D8" s="242"/>
      <c r="E8" s="243"/>
      <c r="F8" s="244"/>
      <c r="G8" s="244">
        <f>SUMIF(AG9:AG20,"&lt;&gt;NOR",G9:G20)</f>
        <v>0</v>
      </c>
      <c r="H8" s="244"/>
      <c r="I8" s="244">
        <f>SUM(I9:I20)</f>
        <v>0</v>
      </c>
      <c r="J8" s="244"/>
      <c r="K8" s="244">
        <f>SUM(K9:K20)</f>
        <v>0</v>
      </c>
      <c r="L8" s="244"/>
      <c r="M8" s="244">
        <f>SUM(M9:M20)</f>
        <v>0</v>
      </c>
      <c r="N8" s="243"/>
      <c r="O8" s="243">
        <f>SUM(O9:O20)</f>
        <v>0</v>
      </c>
      <c r="P8" s="243"/>
      <c r="Q8" s="243">
        <f>SUM(Q9:Q20)</f>
        <v>0</v>
      </c>
      <c r="R8" s="244"/>
      <c r="S8" s="244"/>
      <c r="T8" s="245"/>
      <c r="U8" s="239"/>
      <c r="V8" s="239">
        <f>SUM(V9:V20)</f>
        <v>0</v>
      </c>
      <c r="W8" s="239"/>
      <c r="X8" s="239"/>
      <c r="Y8" s="239"/>
      <c r="AG8" t="s">
        <v>115</v>
      </c>
    </row>
    <row r="9" spans="1:60" outlineLevel="1" x14ac:dyDescent="0.25">
      <c r="A9" s="247">
        <v>1</v>
      </c>
      <c r="B9" s="248" t="s">
        <v>116</v>
      </c>
      <c r="C9" s="265" t="s">
        <v>117</v>
      </c>
      <c r="D9" s="249" t="s">
        <v>118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119</v>
      </c>
      <c r="T9" s="253" t="s">
        <v>120</v>
      </c>
      <c r="U9" s="231">
        <v>0</v>
      </c>
      <c r="V9" s="231">
        <f>ROUND(E9*U9,2)</f>
        <v>0</v>
      </c>
      <c r="W9" s="231"/>
      <c r="X9" s="231" t="s">
        <v>121</v>
      </c>
      <c r="Y9" s="231" t="s">
        <v>122</v>
      </c>
      <c r="Z9" s="211"/>
      <c r="AA9" s="211"/>
      <c r="AB9" s="211"/>
      <c r="AC9" s="211"/>
      <c r="AD9" s="211"/>
      <c r="AE9" s="211"/>
      <c r="AF9" s="211"/>
      <c r="AG9" s="211" t="s">
        <v>123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5">
      <c r="A10" s="228"/>
      <c r="B10" s="229"/>
      <c r="C10" s="266" t="s">
        <v>124</v>
      </c>
      <c r="D10" s="254"/>
      <c r="E10" s="254"/>
      <c r="F10" s="254"/>
      <c r="G10" s="254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125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5">
      <c r="A11" s="228"/>
      <c r="B11" s="229"/>
      <c r="C11" s="267" t="s">
        <v>126</v>
      </c>
      <c r="D11" s="255"/>
      <c r="E11" s="255"/>
      <c r="F11" s="255"/>
      <c r="G11" s="255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1"/>
      <c r="AA11" s="211"/>
      <c r="AB11" s="211"/>
      <c r="AC11" s="211"/>
      <c r="AD11" s="211"/>
      <c r="AE11" s="211"/>
      <c r="AF11" s="211"/>
      <c r="AG11" s="211" t="s">
        <v>125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5">
      <c r="A12" s="228"/>
      <c r="B12" s="229"/>
      <c r="C12" s="267" t="s">
        <v>127</v>
      </c>
      <c r="D12" s="255"/>
      <c r="E12" s="255"/>
      <c r="F12" s="255"/>
      <c r="G12" s="255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125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5">
      <c r="A13" s="228"/>
      <c r="B13" s="229"/>
      <c r="C13" s="267" t="s">
        <v>128</v>
      </c>
      <c r="D13" s="255"/>
      <c r="E13" s="255"/>
      <c r="F13" s="255"/>
      <c r="G13" s="255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1"/>
      <c r="AA13" s="211"/>
      <c r="AB13" s="211"/>
      <c r="AC13" s="211"/>
      <c r="AD13" s="211"/>
      <c r="AE13" s="211"/>
      <c r="AF13" s="211"/>
      <c r="AG13" s="211" t="s">
        <v>125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5">
      <c r="A14" s="228"/>
      <c r="B14" s="229"/>
      <c r="C14" s="267" t="s">
        <v>129</v>
      </c>
      <c r="D14" s="255"/>
      <c r="E14" s="255"/>
      <c r="F14" s="255"/>
      <c r="G14" s="255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125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5">
      <c r="A15" s="228"/>
      <c r="B15" s="229"/>
      <c r="C15" s="267" t="s">
        <v>130</v>
      </c>
      <c r="D15" s="255"/>
      <c r="E15" s="255"/>
      <c r="F15" s="255"/>
      <c r="G15" s="255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1"/>
      <c r="AA15" s="211"/>
      <c r="AB15" s="211"/>
      <c r="AC15" s="211"/>
      <c r="AD15" s="211"/>
      <c r="AE15" s="211"/>
      <c r="AF15" s="211"/>
      <c r="AG15" s="211" t="s">
        <v>125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5">
      <c r="A16" s="228"/>
      <c r="B16" s="229"/>
      <c r="C16" s="267" t="s">
        <v>131</v>
      </c>
      <c r="D16" s="255"/>
      <c r="E16" s="255"/>
      <c r="F16" s="255"/>
      <c r="G16" s="255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1"/>
      <c r="AA16" s="211"/>
      <c r="AB16" s="211"/>
      <c r="AC16" s="211"/>
      <c r="AD16" s="211"/>
      <c r="AE16" s="211"/>
      <c r="AF16" s="211"/>
      <c r="AG16" s="211" t="s">
        <v>125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3" x14ac:dyDescent="0.25">
      <c r="A17" s="228"/>
      <c r="B17" s="229"/>
      <c r="C17" s="267" t="s">
        <v>132</v>
      </c>
      <c r="D17" s="255"/>
      <c r="E17" s="255"/>
      <c r="F17" s="255"/>
      <c r="G17" s="255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1"/>
      <c r="AA17" s="211"/>
      <c r="AB17" s="211"/>
      <c r="AC17" s="211"/>
      <c r="AD17" s="211"/>
      <c r="AE17" s="211"/>
      <c r="AF17" s="211"/>
      <c r="AG17" s="211" t="s">
        <v>125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5">
      <c r="A18" s="228"/>
      <c r="B18" s="229"/>
      <c r="C18" s="267" t="s">
        <v>133</v>
      </c>
      <c r="D18" s="255"/>
      <c r="E18" s="255"/>
      <c r="F18" s="255"/>
      <c r="G18" s="255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1"/>
      <c r="AA18" s="211"/>
      <c r="AB18" s="211"/>
      <c r="AC18" s="211"/>
      <c r="AD18" s="211"/>
      <c r="AE18" s="211"/>
      <c r="AF18" s="211"/>
      <c r="AG18" s="211" t="s">
        <v>125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5">
      <c r="A19" s="228"/>
      <c r="B19" s="229"/>
      <c r="C19" s="267" t="s">
        <v>134</v>
      </c>
      <c r="D19" s="255"/>
      <c r="E19" s="255"/>
      <c r="F19" s="255"/>
      <c r="G19" s="255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1"/>
      <c r="AA19" s="211"/>
      <c r="AB19" s="211"/>
      <c r="AC19" s="211"/>
      <c r="AD19" s="211"/>
      <c r="AE19" s="211"/>
      <c r="AF19" s="211"/>
      <c r="AG19" s="211" t="s">
        <v>125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5">
      <c r="A20" s="228"/>
      <c r="B20" s="229"/>
      <c r="C20" s="267" t="s">
        <v>135</v>
      </c>
      <c r="D20" s="255"/>
      <c r="E20" s="255"/>
      <c r="F20" s="255"/>
      <c r="G20" s="255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125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5">
      <c r="A21" s="240" t="s">
        <v>114</v>
      </c>
      <c r="B21" s="241" t="s">
        <v>55</v>
      </c>
      <c r="C21" s="264" t="s">
        <v>56</v>
      </c>
      <c r="D21" s="242"/>
      <c r="E21" s="243"/>
      <c r="F21" s="244"/>
      <c r="G21" s="244">
        <f>SUMIF(AG22:AG22,"&lt;&gt;NOR",G22:G22)</f>
        <v>0</v>
      </c>
      <c r="H21" s="244"/>
      <c r="I21" s="244">
        <f>SUM(I22:I22)</f>
        <v>0</v>
      </c>
      <c r="J21" s="244"/>
      <c r="K21" s="244">
        <f>SUM(K22:K22)</f>
        <v>0</v>
      </c>
      <c r="L21" s="244"/>
      <c r="M21" s="244">
        <f>SUM(M22:M22)</f>
        <v>0</v>
      </c>
      <c r="N21" s="243"/>
      <c r="O21" s="243">
        <f>SUM(O22:O22)</f>
        <v>0</v>
      </c>
      <c r="P21" s="243"/>
      <c r="Q21" s="243">
        <f>SUM(Q22:Q22)</f>
        <v>0</v>
      </c>
      <c r="R21" s="244"/>
      <c r="S21" s="244"/>
      <c r="T21" s="245"/>
      <c r="U21" s="239"/>
      <c r="V21" s="239">
        <f>SUM(V22:V22)</f>
        <v>0</v>
      </c>
      <c r="W21" s="239"/>
      <c r="X21" s="239"/>
      <c r="Y21" s="239"/>
      <c r="AG21" t="s">
        <v>115</v>
      </c>
    </row>
    <row r="22" spans="1:60" ht="20.399999999999999" outlineLevel="1" x14ac:dyDescent="0.25">
      <c r="A22" s="256">
        <v>2</v>
      </c>
      <c r="B22" s="257" t="s">
        <v>136</v>
      </c>
      <c r="C22" s="268" t="s">
        <v>137</v>
      </c>
      <c r="D22" s="258" t="s">
        <v>138</v>
      </c>
      <c r="E22" s="259">
        <v>8</v>
      </c>
      <c r="F22" s="260"/>
      <c r="G22" s="261">
        <f>ROUND(E22*F22,2)</f>
        <v>0</v>
      </c>
      <c r="H22" s="260"/>
      <c r="I22" s="261">
        <f>ROUND(E22*H22,2)</f>
        <v>0</v>
      </c>
      <c r="J22" s="260"/>
      <c r="K22" s="261">
        <f>ROUND(E22*J22,2)</f>
        <v>0</v>
      </c>
      <c r="L22" s="261">
        <v>21</v>
      </c>
      <c r="M22" s="261">
        <f>G22*(1+L22/100)</f>
        <v>0</v>
      </c>
      <c r="N22" s="259">
        <v>0</v>
      </c>
      <c r="O22" s="259">
        <f>ROUND(E22*N22,2)</f>
        <v>0</v>
      </c>
      <c r="P22" s="259">
        <v>0</v>
      </c>
      <c r="Q22" s="259">
        <f>ROUND(E22*P22,2)</f>
        <v>0</v>
      </c>
      <c r="R22" s="261"/>
      <c r="S22" s="261" t="s">
        <v>119</v>
      </c>
      <c r="T22" s="262" t="s">
        <v>120</v>
      </c>
      <c r="U22" s="231">
        <v>0</v>
      </c>
      <c r="V22" s="231">
        <f>ROUND(E22*U22,2)</f>
        <v>0</v>
      </c>
      <c r="W22" s="231"/>
      <c r="X22" s="231" t="s">
        <v>121</v>
      </c>
      <c r="Y22" s="231" t="s">
        <v>122</v>
      </c>
      <c r="Z22" s="211"/>
      <c r="AA22" s="211"/>
      <c r="AB22" s="211"/>
      <c r="AC22" s="211"/>
      <c r="AD22" s="211"/>
      <c r="AE22" s="211"/>
      <c r="AF22" s="211"/>
      <c r="AG22" s="211" t="s">
        <v>123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5">
      <c r="A23" s="240" t="s">
        <v>114</v>
      </c>
      <c r="B23" s="241" t="s">
        <v>57</v>
      </c>
      <c r="C23" s="264" t="s">
        <v>58</v>
      </c>
      <c r="D23" s="242"/>
      <c r="E23" s="243"/>
      <c r="F23" s="244"/>
      <c r="G23" s="244">
        <f>SUMIF(AG24:AG41,"&lt;&gt;NOR",G24:G41)</f>
        <v>0</v>
      </c>
      <c r="H23" s="244"/>
      <c r="I23" s="244">
        <f>SUM(I24:I41)</f>
        <v>0</v>
      </c>
      <c r="J23" s="244"/>
      <c r="K23" s="244">
        <f>SUM(K24:K41)</f>
        <v>0</v>
      </c>
      <c r="L23" s="244"/>
      <c r="M23" s="244">
        <f>SUM(M24:M41)</f>
        <v>0</v>
      </c>
      <c r="N23" s="243"/>
      <c r="O23" s="243">
        <f>SUM(O24:O41)</f>
        <v>50.079999999999991</v>
      </c>
      <c r="P23" s="243"/>
      <c r="Q23" s="243">
        <f>SUM(Q24:Q41)</f>
        <v>0</v>
      </c>
      <c r="R23" s="244"/>
      <c r="S23" s="244"/>
      <c r="T23" s="245"/>
      <c r="U23" s="239"/>
      <c r="V23" s="239">
        <f>SUM(V24:V41)</f>
        <v>718.06999999999994</v>
      </c>
      <c r="W23" s="239"/>
      <c r="X23" s="239"/>
      <c r="Y23" s="239"/>
      <c r="AG23" t="s">
        <v>115</v>
      </c>
    </row>
    <row r="24" spans="1:60" outlineLevel="1" x14ac:dyDescent="0.25">
      <c r="A24" s="247">
        <v>3</v>
      </c>
      <c r="B24" s="248" t="s">
        <v>139</v>
      </c>
      <c r="C24" s="265" t="s">
        <v>140</v>
      </c>
      <c r="D24" s="249" t="s">
        <v>141</v>
      </c>
      <c r="E24" s="250">
        <v>2416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1.8380000000000001E-2</v>
      </c>
      <c r="O24" s="250">
        <f>ROUND(E24*N24,2)</f>
        <v>44.41</v>
      </c>
      <c r="P24" s="250">
        <v>0</v>
      </c>
      <c r="Q24" s="250">
        <f>ROUND(E24*P24,2)</f>
        <v>0</v>
      </c>
      <c r="R24" s="252"/>
      <c r="S24" s="252" t="s">
        <v>142</v>
      </c>
      <c r="T24" s="253" t="s">
        <v>142</v>
      </c>
      <c r="U24" s="231">
        <v>0.123</v>
      </c>
      <c r="V24" s="231">
        <f>ROUND(E24*U24,2)</f>
        <v>297.17</v>
      </c>
      <c r="W24" s="231"/>
      <c r="X24" s="231" t="s">
        <v>121</v>
      </c>
      <c r="Y24" s="231" t="s">
        <v>122</v>
      </c>
      <c r="Z24" s="211"/>
      <c r="AA24" s="211"/>
      <c r="AB24" s="211"/>
      <c r="AC24" s="211"/>
      <c r="AD24" s="211"/>
      <c r="AE24" s="211"/>
      <c r="AF24" s="211"/>
      <c r="AG24" s="211" t="s">
        <v>123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5">
      <c r="A25" s="228"/>
      <c r="B25" s="229"/>
      <c r="C25" s="266" t="s">
        <v>143</v>
      </c>
      <c r="D25" s="254"/>
      <c r="E25" s="254"/>
      <c r="F25" s="254"/>
      <c r="G25" s="254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125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2" x14ac:dyDescent="0.25">
      <c r="A26" s="228"/>
      <c r="B26" s="229"/>
      <c r="C26" s="269" t="s">
        <v>144</v>
      </c>
      <c r="D26" s="235"/>
      <c r="E26" s="236">
        <v>2416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1"/>
      <c r="AA26" s="211"/>
      <c r="AB26" s="211"/>
      <c r="AC26" s="211"/>
      <c r="AD26" s="211"/>
      <c r="AE26" s="211"/>
      <c r="AF26" s="211"/>
      <c r="AG26" s="211" t="s">
        <v>145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47">
        <v>4</v>
      </c>
      <c r="B27" s="248" t="s">
        <v>146</v>
      </c>
      <c r="C27" s="265" t="s">
        <v>147</v>
      </c>
      <c r="D27" s="249" t="s">
        <v>141</v>
      </c>
      <c r="E27" s="250">
        <v>4832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8.1999999999999998E-4</v>
      </c>
      <c r="O27" s="250">
        <f>ROUND(E27*N27,2)</f>
        <v>3.96</v>
      </c>
      <c r="P27" s="250">
        <v>0</v>
      </c>
      <c r="Q27" s="250">
        <f>ROUND(E27*P27,2)</f>
        <v>0</v>
      </c>
      <c r="R27" s="252"/>
      <c r="S27" s="252" t="s">
        <v>142</v>
      </c>
      <c r="T27" s="253" t="s">
        <v>142</v>
      </c>
      <c r="U27" s="231">
        <v>6.0000000000000001E-3</v>
      </c>
      <c r="V27" s="231">
        <f>ROUND(E27*U27,2)</f>
        <v>28.99</v>
      </c>
      <c r="W27" s="231"/>
      <c r="X27" s="231" t="s">
        <v>121</v>
      </c>
      <c r="Y27" s="231" t="s">
        <v>122</v>
      </c>
      <c r="Z27" s="211"/>
      <c r="AA27" s="211"/>
      <c r="AB27" s="211"/>
      <c r="AC27" s="211"/>
      <c r="AD27" s="211"/>
      <c r="AE27" s="211"/>
      <c r="AF27" s="211"/>
      <c r="AG27" s="211" t="s">
        <v>123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2" x14ac:dyDescent="0.25">
      <c r="A28" s="228"/>
      <c r="B28" s="229"/>
      <c r="C28" s="269" t="s">
        <v>148</v>
      </c>
      <c r="D28" s="235"/>
      <c r="E28" s="236">
        <v>4832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1"/>
      <c r="AA28" s="211"/>
      <c r="AB28" s="211"/>
      <c r="AC28" s="211"/>
      <c r="AD28" s="211"/>
      <c r="AE28" s="211"/>
      <c r="AF28" s="211"/>
      <c r="AG28" s="211" t="s">
        <v>145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56">
        <v>5</v>
      </c>
      <c r="B29" s="257" t="s">
        <v>149</v>
      </c>
      <c r="C29" s="268" t="s">
        <v>150</v>
      </c>
      <c r="D29" s="258" t="s">
        <v>141</v>
      </c>
      <c r="E29" s="259">
        <v>2416</v>
      </c>
      <c r="F29" s="260"/>
      <c r="G29" s="261">
        <f>ROUND(E29*F29,2)</f>
        <v>0</v>
      </c>
      <c r="H29" s="260"/>
      <c r="I29" s="261">
        <f>ROUND(E29*H29,2)</f>
        <v>0</v>
      </c>
      <c r="J29" s="260"/>
      <c r="K29" s="261">
        <f>ROUND(E29*J29,2)</f>
        <v>0</v>
      </c>
      <c r="L29" s="261">
        <v>21</v>
      </c>
      <c r="M29" s="261">
        <f>G29*(1+L29/100)</f>
        <v>0</v>
      </c>
      <c r="N29" s="259">
        <v>0</v>
      </c>
      <c r="O29" s="259">
        <f>ROUND(E29*N29,2)</f>
        <v>0</v>
      </c>
      <c r="P29" s="259">
        <v>0</v>
      </c>
      <c r="Q29" s="259">
        <f>ROUND(E29*P29,2)</f>
        <v>0</v>
      </c>
      <c r="R29" s="261"/>
      <c r="S29" s="261" t="s">
        <v>142</v>
      </c>
      <c r="T29" s="262" t="s">
        <v>142</v>
      </c>
      <c r="U29" s="231">
        <v>0.105</v>
      </c>
      <c r="V29" s="231">
        <f>ROUND(E29*U29,2)</f>
        <v>253.68</v>
      </c>
      <c r="W29" s="231"/>
      <c r="X29" s="231" t="s">
        <v>121</v>
      </c>
      <c r="Y29" s="231" t="s">
        <v>122</v>
      </c>
      <c r="Z29" s="211"/>
      <c r="AA29" s="211"/>
      <c r="AB29" s="211"/>
      <c r="AC29" s="211"/>
      <c r="AD29" s="211"/>
      <c r="AE29" s="211"/>
      <c r="AF29" s="211"/>
      <c r="AG29" s="211" t="s">
        <v>123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47">
        <v>6</v>
      </c>
      <c r="B30" s="248" t="s">
        <v>151</v>
      </c>
      <c r="C30" s="265" t="s">
        <v>152</v>
      </c>
      <c r="D30" s="249" t="s">
        <v>141</v>
      </c>
      <c r="E30" s="250">
        <v>19.5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5.8599999999999998E-3</v>
      </c>
      <c r="O30" s="250">
        <f>ROUND(E30*N30,2)</f>
        <v>0.11</v>
      </c>
      <c r="P30" s="250">
        <v>0</v>
      </c>
      <c r="Q30" s="250">
        <f>ROUND(E30*P30,2)</f>
        <v>0</v>
      </c>
      <c r="R30" s="252"/>
      <c r="S30" s="252" t="s">
        <v>142</v>
      </c>
      <c r="T30" s="253" t="s">
        <v>142</v>
      </c>
      <c r="U30" s="231">
        <v>0.27200000000000002</v>
      </c>
      <c r="V30" s="231">
        <f>ROUND(E30*U30,2)</f>
        <v>5.3</v>
      </c>
      <c r="W30" s="231"/>
      <c r="X30" s="231" t="s">
        <v>121</v>
      </c>
      <c r="Y30" s="231" t="s">
        <v>122</v>
      </c>
      <c r="Z30" s="211"/>
      <c r="AA30" s="211"/>
      <c r="AB30" s="211"/>
      <c r="AC30" s="211"/>
      <c r="AD30" s="211"/>
      <c r="AE30" s="211"/>
      <c r="AF30" s="211"/>
      <c r="AG30" s="211" t="s">
        <v>123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5">
      <c r="A31" s="228"/>
      <c r="B31" s="229"/>
      <c r="C31" s="269" t="s">
        <v>153</v>
      </c>
      <c r="D31" s="235"/>
      <c r="E31" s="236">
        <v>19.5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1"/>
      <c r="AA31" s="211"/>
      <c r="AB31" s="211"/>
      <c r="AC31" s="211"/>
      <c r="AD31" s="211"/>
      <c r="AE31" s="211"/>
      <c r="AF31" s="211"/>
      <c r="AG31" s="211" t="s">
        <v>145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5">
      <c r="A32" s="247">
        <v>7</v>
      </c>
      <c r="B32" s="248" t="s">
        <v>154</v>
      </c>
      <c r="C32" s="265" t="s">
        <v>155</v>
      </c>
      <c r="D32" s="249" t="s">
        <v>141</v>
      </c>
      <c r="E32" s="250">
        <v>2567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142</v>
      </c>
      <c r="T32" s="253" t="s">
        <v>142</v>
      </c>
      <c r="U32" s="231">
        <v>3.0300000000000001E-2</v>
      </c>
      <c r="V32" s="231">
        <f>ROUND(E32*U32,2)</f>
        <v>77.78</v>
      </c>
      <c r="W32" s="231"/>
      <c r="X32" s="231" t="s">
        <v>121</v>
      </c>
      <c r="Y32" s="231" t="s">
        <v>122</v>
      </c>
      <c r="Z32" s="211"/>
      <c r="AA32" s="211"/>
      <c r="AB32" s="211"/>
      <c r="AC32" s="211"/>
      <c r="AD32" s="211"/>
      <c r="AE32" s="211"/>
      <c r="AF32" s="211"/>
      <c r="AG32" s="211" t="s">
        <v>123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5">
      <c r="A33" s="228"/>
      <c r="B33" s="229"/>
      <c r="C33" s="269" t="s">
        <v>156</v>
      </c>
      <c r="D33" s="235"/>
      <c r="E33" s="236">
        <v>2567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1"/>
      <c r="AA33" s="211"/>
      <c r="AB33" s="211"/>
      <c r="AC33" s="211"/>
      <c r="AD33" s="211"/>
      <c r="AE33" s="211"/>
      <c r="AF33" s="211"/>
      <c r="AG33" s="211" t="s">
        <v>145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47">
        <v>8</v>
      </c>
      <c r="B34" s="248" t="s">
        <v>157</v>
      </c>
      <c r="C34" s="265" t="s">
        <v>158</v>
      </c>
      <c r="D34" s="249" t="s">
        <v>141</v>
      </c>
      <c r="E34" s="250">
        <v>5134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5.0000000000000002E-5</v>
      </c>
      <c r="O34" s="250">
        <f>ROUND(E34*N34,2)</f>
        <v>0.26</v>
      </c>
      <c r="P34" s="250">
        <v>0</v>
      </c>
      <c r="Q34" s="250">
        <f>ROUND(E34*P34,2)</f>
        <v>0</v>
      </c>
      <c r="R34" s="252"/>
      <c r="S34" s="252" t="s">
        <v>142</v>
      </c>
      <c r="T34" s="253" t="s">
        <v>142</v>
      </c>
      <c r="U34" s="231">
        <v>0</v>
      </c>
      <c r="V34" s="231">
        <f>ROUND(E34*U34,2)</f>
        <v>0</v>
      </c>
      <c r="W34" s="231"/>
      <c r="X34" s="231" t="s">
        <v>121</v>
      </c>
      <c r="Y34" s="231" t="s">
        <v>122</v>
      </c>
      <c r="Z34" s="211"/>
      <c r="AA34" s="211"/>
      <c r="AB34" s="211"/>
      <c r="AC34" s="211"/>
      <c r="AD34" s="211"/>
      <c r="AE34" s="211"/>
      <c r="AF34" s="211"/>
      <c r="AG34" s="211" t="s">
        <v>123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5">
      <c r="A35" s="228"/>
      <c r="B35" s="229"/>
      <c r="C35" s="269" t="s">
        <v>159</v>
      </c>
      <c r="D35" s="235"/>
      <c r="E35" s="236">
        <v>5134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1"/>
      <c r="AA35" s="211"/>
      <c r="AB35" s="211"/>
      <c r="AC35" s="211"/>
      <c r="AD35" s="211"/>
      <c r="AE35" s="211"/>
      <c r="AF35" s="211"/>
      <c r="AG35" s="211" t="s">
        <v>145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56">
        <v>9</v>
      </c>
      <c r="B36" s="257" t="s">
        <v>160</v>
      </c>
      <c r="C36" s="268" t="s">
        <v>161</v>
      </c>
      <c r="D36" s="258" t="s">
        <v>141</v>
      </c>
      <c r="E36" s="259">
        <v>2567</v>
      </c>
      <c r="F36" s="260"/>
      <c r="G36" s="261">
        <f>ROUND(E36*F36,2)</f>
        <v>0</v>
      </c>
      <c r="H36" s="260"/>
      <c r="I36" s="261">
        <f>ROUND(E36*H36,2)</f>
        <v>0</v>
      </c>
      <c r="J36" s="260"/>
      <c r="K36" s="261">
        <f>ROUND(E36*J36,2)</f>
        <v>0</v>
      </c>
      <c r="L36" s="261">
        <v>21</v>
      </c>
      <c r="M36" s="261">
        <f>G36*(1+L36/100)</f>
        <v>0</v>
      </c>
      <c r="N36" s="259">
        <v>0</v>
      </c>
      <c r="O36" s="259">
        <f>ROUND(E36*N36,2)</f>
        <v>0</v>
      </c>
      <c r="P36" s="259">
        <v>0</v>
      </c>
      <c r="Q36" s="259">
        <f>ROUND(E36*P36,2)</f>
        <v>0</v>
      </c>
      <c r="R36" s="261"/>
      <c r="S36" s="261" t="s">
        <v>142</v>
      </c>
      <c r="T36" s="262" t="s">
        <v>142</v>
      </c>
      <c r="U36" s="231">
        <v>1.7999999999999999E-2</v>
      </c>
      <c r="V36" s="231">
        <f>ROUND(E36*U36,2)</f>
        <v>46.21</v>
      </c>
      <c r="W36" s="231"/>
      <c r="X36" s="231" t="s">
        <v>121</v>
      </c>
      <c r="Y36" s="231" t="s">
        <v>122</v>
      </c>
      <c r="Z36" s="211"/>
      <c r="AA36" s="211"/>
      <c r="AB36" s="211"/>
      <c r="AC36" s="211"/>
      <c r="AD36" s="211"/>
      <c r="AE36" s="211"/>
      <c r="AF36" s="211"/>
      <c r="AG36" s="211" t="s">
        <v>123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56">
        <v>10</v>
      </c>
      <c r="B37" s="257" t="s">
        <v>162</v>
      </c>
      <c r="C37" s="268" t="s">
        <v>163</v>
      </c>
      <c r="D37" s="258" t="s">
        <v>164</v>
      </c>
      <c r="E37" s="259">
        <v>10</v>
      </c>
      <c r="F37" s="260"/>
      <c r="G37" s="261">
        <f>ROUND(E37*F37,2)</f>
        <v>0</v>
      </c>
      <c r="H37" s="260"/>
      <c r="I37" s="261">
        <f>ROUND(E37*H37,2)</f>
        <v>0</v>
      </c>
      <c r="J37" s="260"/>
      <c r="K37" s="261">
        <f>ROUND(E37*J37,2)</f>
        <v>0</v>
      </c>
      <c r="L37" s="261">
        <v>21</v>
      </c>
      <c r="M37" s="261">
        <f>G37*(1+L37/100)</f>
        <v>0</v>
      </c>
      <c r="N37" s="259">
        <v>2.1909999999999999E-2</v>
      </c>
      <c r="O37" s="259">
        <f>ROUND(E37*N37,2)</f>
        <v>0.22</v>
      </c>
      <c r="P37" s="259">
        <v>0</v>
      </c>
      <c r="Q37" s="259">
        <f>ROUND(E37*P37,2)</f>
        <v>0</v>
      </c>
      <c r="R37" s="261"/>
      <c r="S37" s="261" t="s">
        <v>142</v>
      </c>
      <c r="T37" s="262" t="s">
        <v>142</v>
      </c>
      <c r="U37" s="231">
        <v>0.20300000000000001</v>
      </c>
      <c r="V37" s="231">
        <f>ROUND(E37*U37,2)</f>
        <v>2.0299999999999998</v>
      </c>
      <c r="W37" s="231"/>
      <c r="X37" s="231" t="s">
        <v>121</v>
      </c>
      <c r="Y37" s="231" t="s">
        <v>122</v>
      </c>
      <c r="Z37" s="211"/>
      <c r="AA37" s="211"/>
      <c r="AB37" s="211"/>
      <c r="AC37" s="211"/>
      <c r="AD37" s="211"/>
      <c r="AE37" s="211"/>
      <c r="AF37" s="211"/>
      <c r="AG37" s="211" t="s">
        <v>123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5">
      <c r="A38" s="256">
        <v>11</v>
      </c>
      <c r="B38" s="257" t="s">
        <v>165</v>
      </c>
      <c r="C38" s="268" t="s">
        <v>166</v>
      </c>
      <c r="D38" s="258" t="s">
        <v>164</v>
      </c>
      <c r="E38" s="259">
        <v>20</v>
      </c>
      <c r="F38" s="260"/>
      <c r="G38" s="261">
        <f>ROUND(E38*F38,2)</f>
        <v>0</v>
      </c>
      <c r="H38" s="260"/>
      <c r="I38" s="261">
        <f>ROUND(E38*H38,2)</f>
        <v>0</v>
      </c>
      <c r="J38" s="260"/>
      <c r="K38" s="261">
        <f>ROUND(E38*J38,2)</f>
        <v>0</v>
      </c>
      <c r="L38" s="261">
        <v>21</v>
      </c>
      <c r="M38" s="261">
        <f>G38*(1+L38/100)</f>
        <v>0</v>
      </c>
      <c r="N38" s="259">
        <v>1.7600000000000001E-3</v>
      </c>
      <c r="O38" s="259">
        <f>ROUND(E38*N38,2)</f>
        <v>0.04</v>
      </c>
      <c r="P38" s="259">
        <v>0</v>
      </c>
      <c r="Q38" s="259">
        <f>ROUND(E38*P38,2)</f>
        <v>0</v>
      </c>
      <c r="R38" s="261"/>
      <c r="S38" s="261" t="s">
        <v>142</v>
      </c>
      <c r="T38" s="262" t="s">
        <v>142</v>
      </c>
      <c r="U38" s="231">
        <v>8.0000000000000002E-3</v>
      </c>
      <c r="V38" s="231">
        <f>ROUND(E38*U38,2)</f>
        <v>0.16</v>
      </c>
      <c r="W38" s="231"/>
      <c r="X38" s="231" t="s">
        <v>121</v>
      </c>
      <c r="Y38" s="231" t="s">
        <v>122</v>
      </c>
      <c r="Z38" s="211"/>
      <c r="AA38" s="211"/>
      <c r="AB38" s="211"/>
      <c r="AC38" s="211"/>
      <c r="AD38" s="211"/>
      <c r="AE38" s="211"/>
      <c r="AF38" s="211"/>
      <c r="AG38" s="211" t="s">
        <v>123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56">
        <v>12</v>
      </c>
      <c r="B39" s="257" t="s">
        <v>167</v>
      </c>
      <c r="C39" s="268" t="s">
        <v>168</v>
      </c>
      <c r="D39" s="258" t="s">
        <v>164</v>
      </c>
      <c r="E39" s="259">
        <v>10</v>
      </c>
      <c r="F39" s="260"/>
      <c r="G39" s="261">
        <f>ROUND(E39*F39,2)</f>
        <v>0</v>
      </c>
      <c r="H39" s="260"/>
      <c r="I39" s="261">
        <f>ROUND(E39*H39,2)</f>
        <v>0</v>
      </c>
      <c r="J39" s="260"/>
      <c r="K39" s="261">
        <f>ROUND(E39*J39,2)</f>
        <v>0</v>
      </c>
      <c r="L39" s="261">
        <v>21</v>
      </c>
      <c r="M39" s="261">
        <f>G39*(1+L39/100)</f>
        <v>0</v>
      </c>
      <c r="N39" s="259">
        <v>0</v>
      </c>
      <c r="O39" s="259">
        <f>ROUND(E39*N39,2)</f>
        <v>0</v>
      </c>
      <c r="P39" s="259">
        <v>0</v>
      </c>
      <c r="Q39" s="259">
        <f>ROUND(E39*P39,2)</f>
        <v>0</v>
      </c>
      <c r="R39" s="261"/>
      <c r="S39" s="261" t="s">
        <v>142</v>
      </c>
      <c r="T39" s="262" t="s">
        <v>142</v>
      </c>
      <c r="U39" s="231">
        <v>0.13100000000000001</v>
      </c>
      <c r="V39" s="231">
        <f>ROUND(E39*U39,2)</f>
        <v>1.31</v>
      </c>
      <c r="W39" s="231"/>
      <c r="X39" s="231" t="s">
        <v>121</v>
      </c>
      <c r="Y39" s="231" t="s">
        <v>122</v>
      </c>
      <c r="Z39" s="211"/>
      <c r="AA39" s="211"/>
      <c r="AB39" s="211"/>
      <c r="AC39" s="211"/>
      <c r="AD39" s="211"/>
      <c r="AE39" s="211"/>
      <c r="AF39" s="211"/>
      <c r="AG39" s="211" t="s">
        <v>123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5">
      <c r="A40" s="247">
        <v>13</v>
      </c>
      <c r="B40" s="248" t="s">
        <v>169</v>
      </c>
      <c r="C40" s="265" t="s">
        <v>170</v>
      </c>
      <c r="D40" s="249" t="s">
        <v>141</v>
      </c>
      <c r="E40" s="250">
        <v>302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3.5699999999999998E-3</v>
      </c>
      <c r="O40" s="250">
        <f>ROUND(E40*N40,2)</f>
        <v>1.08</v>
      </c>
      <c r="P40" s="250">
        <v>0</v>
      </c>
      <c r="Q40" s="250">
        <f>ROUND(E40*P40,2)</f>
        <v>0</v>
      </c>
      <c r="R40" s="252"/>
      <c r="S40" s="252" t="s">
        <v>119</v>
      </c>
      <c r="T40" s="253" t="s">
        <v>142</v>
      </c>
      <c r="U40" s="231">
        <v>1.7999999999999999E-2</v>
      </c>
      <c r="V40" s="231">
        <f>ROUND(E40*U40,2)</f>
        <v>5.44</v>
      </c>
      <c r="W40" s="231"/>
      <c r="X40" s="231" t="s">
        <v>121</v>
      </c>
      <c r="Y40" s="231" t="s">
        <v>122</v>
      </c>
      <c r="Z40" s="211"/>
      <c r="AA40" s="211"/>
      <c r="AB40" s="211"/>
      <c r="AC40" s="211"/>
      <c r="AD40" s="211"/>
      <c r="AE40" s="211"/>
      <c r="AF40" s="211"/>
      <c r="AG40" s="211" t="s">
        <v>123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5">
      <c r="A41" s="228"/>
      <c r="B41" s="229"/>
      <c r="C41" s="269" t="s">
        <v>171</v>
      </c>
      <c r="D41" s="235"/>
      <c r="E41" s="236">
        <v>302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1"/>
      <c r="AA41" s="211"/>
      <c r="AB41" s="211"/>
      <c r="AC41" s="211"/>
      <c r="AD41" s="211"/>
      <c r="AE41" s="211"/>
      <c r="AF41" s="211"/>
      <c r="AG41" s="211" t="s">
        <v>145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26.4" x14ac:dyDescent="0.25">
      <c r="A42" s="240" t="s">
        <v>114</v>
      </c>
      <c r="B42" s="241" t="s">
        <v>59</v>
      </c>
      <c r="C42" s="264" t="s">
        <v>60</v>
      </c>
      <c r="D42" s="242"/>
      <c r="E42" s="243"/>
      <c r="F42" s="244"/>
      <c r="G42" s="244">
        <f>SUMIF(AG43:AG56,"&lt;&gt;NOR",G43:G56)</f>
        <v>0</v>
      </c>
      <c r="H42" s="244"/>
      <c r="I42" s="244">
        <f>SUM(I43:I56)</f>
        <v>0</v>
      </c>
      <c r="J42" s="244"/>
      <c r="K42" s="244">
        <f>SUM(K43:K56)</f>
        <v>0</v>
      </c>
      <c r="L42" s="244"/>
      <c r="M42" s="244">
        <f>SUM(M43:M56)</f>
        <v>0</v>
      </c>
      <c r="N42" s="243"/>
      <c r="O42" s="243">
        <f>SUM(O43:O56)</f>
        <v>0.03</v>
      </c>
      <c r="P42" s="243"/>
      <c r="Q42" s="243">
        <f>SUM(Q43:Q56)</f>
        <v>0</v>
      </c>
      <c r="R42" s="244"/>
      <c r="S42" s="244"/>
      <c r="T42" s="245"/>
      <c r="U42" s="239"/>
      <c r="V42" s="239">
        <f>SUM(V43:V56)</f>
        <v>240.22</v>
      </c>
      <c r="W42" s="239"/>
      <c r="X42" s="239"/>
      <c r="Y42" s="239"/>
      <c r="AG42" t="s">
        <v>115</v>
      </c>
    </row>
    <row r="43" spans="1:60" outlineLevel="1" x14ac:dyDescent="0.25">
      <c r="A43" s="247">
        <v>14</v>
      </c>
      <c r="B43" s="248" t="s">
        <v>172</v>
      </c>
      <c r="C43" s="265" t="s">
        <v>173</v>
      </c>
      <c r="D43" s="249" t="s">
        <v>141</v>
      </c>
      <c r="E43" s="250">
        <v>779.92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4.0000000000000003E-5</v>
      </c>
      <c r="O43" s="250">
        <f>ROUND(E43*N43,2)</f>
        <v>0.03</v>
      </c>
      <c r="P43" s="250">
        <v>0</v>
      </c>
      <c r="Q43" s="250">
        <f>ROUND(E43*P43,2)</f>
        <v>0</v>
      </c>
      <c r="R43" s="252"/>
      <c r="S43" s="252" t="s">
        <v>142</v>
      </c>
      <c r="T43" s="253" t="s">
        <v>142</v>
      </c>
      <c r="U43" s="231">
        <v>0.308</v>
      </c>
      <c r="V43" s="231">
        <f>ROUND(E43*U43,2)</f>
        <v>240.22</v>
      </c>
      <c r="W43" s="231"/>
      <c r="X43" s="231" t="s">
        <v>121</v>
      </c>
      <c r="Y43" s="231" t="s">
        <v>122</v>
      </c>
      <c r="Z43" s="211"/>
      <c r="AA43" s="211"/>
      <c r="AB43" s="211"/>
      <c r="AC43" s="211"/>
      <c r="AD43" s="211"/>
      <c r="AE43" s="211"/>
      <c r="AF43" s="211"/>
      <c r="AG43" s="211" t="s">
        <v>123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31.2" outlineLevel="2" x14ac:dyDescent="0.25">
      <c r="A44" s="228"/>
      <c r="B44" s="229"/>
      <c r="C44" s="266" t="s">
        <v>174</v>
      </c>
      <c r="D44" s="254"/>
      <c r="E44" s="254"/>
      <c r="F44" s="254"/>
      <c r="G44" s="254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125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63" t="str">
        <f>C44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44" s="211"/>
      <c r="BC44" s="211"/>
      <c r="BD44" s="211"/>
      <c r="BE44" s="211"/>
      <c r="BF44" s="211"/>
      <c r="BG44" s="211"/>
      <c r="BH44" s="211"/>
    </row>
    <row r="45" spans="1:60" outlineLevel="2" x14ac:dyDescent="0.25">
      <c r="A45" s="228"/>
      <c r="B45" s="229"/>
      <c r="C45" s="269" t="s">
        <v>175</v>
      </c>
      <c r="D45" s="235"/>
      <c r="E45" s="236">
        <v>330.99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1"/>
      <c r="AA45" s="211"/>
      <c r="AB45" s="211"/>
      <c r="AC45" s="211"/>
      <c r="AD45" s="211"/>
      <c r="AE45" s="211"/>
      <c r="AF45" s="211"/>
      <c r="AG45" s="211" t="s">
        <v>145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 x14ac:dyDescent="0.25">
      <c r="A46" s="228"/>
      <c r="B46" s="229"/>
      <c r="C46" s="269" t="s">
        <v>176</v>
      </c>
      <c r="D46" s="235"/>
      <c r="E46" s="236">
        <v>167.04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145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 x14ac:dyDescent="0.25">
      <c r="A47" s="228"/>
      <c r="B47" s="229"/>
      <c r="C47" s="269" t="s">
        <v>177</v>
      </c>
      <c r="D47" s="235"/>
      <c r="E47" s="236">
        <v>281.89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1"/>
      <c r="AA47" s="211"/>
      <c r="AB47" s="211"/>
      <c r="AC47" s="211"/>
      <c r="AD47" s="211"/>
      <c r="AE47" s="211"/>
      <c r="AF47" s="211"/>
      <c r="AG47" s="211" t="s">
        <v>145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30.6" outlineLevel="1" x14ac:dyDescent="0.25">
      <c r="A48" s="256">
        <v>15</v>
      </c>
      <c r="B48" s="257" t="s">
        <v>178</v>
      </c>
      <c r="C48" s="268" t="s">
        <v>179</v>
      </c>
      <c r="D48" s="258" t="s">
        <v>118</v>
      </c>
      <c r="E48" s="259">
        <v>1</v>
      </c>
      <c r="F48" s="260"/>
      <c r="G48" s="261">
        <f>ROUND(E48*F48,2)</f>
        <v>0</v>
      </c>
      <c r="H48" s="260"/>
      <c r="I48" s="261">
        <f>ROUND(E48*H48,2)</f>
        <v>0</v>
      </c>
      <c r="J48" s="260"/>
      <c r="K48" s="261">
        <f>ROUND(E48*J48,2)</f>
        <v>0</v>
      </c>
      <c r="L48" s="261">
        <v>21</v>
      </c>
      <c r="M48" s="261">
        <f>G48*(1+L48/100)</f>
        <v>0</v>
      </c>
      <c r="N48" s="259">
        <v>0</v>
      </c>
      <c r="O48" s="259">
        <f>ROUND(E48*N48,2)</f>
        <v>0</v>
      </c>
      <c r="P48" s="259">
        <v>0</v>
      </c>
      <c r="Q48" s="259">
        <f>ROUND(E48*P48,2)</f>
        <v>0</v>
      </c>
      <c r="R48" s="261"/>
      <c r="S48" s="261" t="s">
        <v>119</v>
      </c>
      <c r="T48" s="262" t="s">
        <v>120</v>
      </c>
      <c r="U48" s="231">
        <v>0</v>
      </c>
      <c r="V48" s="231">
        <f>ROUND(E48*U48,2)</f>
        <v>0</v>
      </c>
      <c r="W48" s="231"/>
      <c r="X48" s="231" t="s">
        <v>121</v>
      </c>
      <c r="Y48" s="231" t="s">
        <v>122</v>
      </c>
      <c r="Z48" s="211"/>
      <c r="AA48" s="211"/>
      <c r="AB48" s="211"/>
      <c r="AC48" s="211"/>
      <c r="AD48" s="211"/>
      <c r="AE48" s="211"/>
      <c r="AF48" s="211"/>
      <c r="AG48" s="211" t="s">
        <v>123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5">
      <c r="A49" s="247">
        <v>16</v>
      </c>
      <c r="B49" s="248" t="s">
        <v>180</v>
      </c>
      <c r="C49" s="265" t="s">
        <v>181</v>
      </c>
      <c r="D49" s="249" t="s">
        <v>182</v>
      </c>
      <c r="E49" s="250">
        <v>779.92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119</v>
      </c>
      <c r="T49" s="253" t="s">
        <v>120</v>
      </c>
      <c r="U49" s="231">
        <v>0</v>
      </c>
      <c r="V49" s="231">
        <f>ROUND(E49*U49,2)</f>
        <v>0</v>
      </c>
      <c r="W49" s="231"/>
      <c r="X49" s="231" t="s">
        <v>121</v>
      </c>
      <c r="Y49" s="231" t="s">
        <v>122</v>
      </c>
      <c r="Z49" s="211"/>
      <c r="AA49" s="211"/>
      <c r="AB49" s="211"/>
      <c r="AC49" s="211"/>
      <c r="AD49" s="211"/>
      <c r="AE49" s="211"/>
      <c r="AF49" s="211"/>
      <c r="AG49" s="211" t="s">
        <v>123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5">
      <c r="A50" s="228"/>
      <c r="B50" s="229"/>
      <c r="C50" s="269" t="s">
        <v>175</v>
      </c>
      <c r="D50" s="235"/>
      <c r="E50" s="236">
        <v>330.99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1"/>
      <c r="AA50" s="211"/>
      <c r="AB50" s="211"/>
      <c r="AC50" s="211"/>
      <c r="AD50" s="211"/>
      <c r="AE50" s="211"/>
      <c r="AF50" s="211"/>
      <c r="AG50" s="211" t="s">
        <v>145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 x14ac:dyDescent="0.25">
      <c r="A51" s="228"/>
      <c r="B51" s="229"/>
      <c r="C51" s="269" t="s">
        <v>176</v>
      </c>
      <c r="D51" s="235"/>
      <c r="E51" s="236">
        <v>167.04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1"/>
      <c r="AA51" s="211"/>
      <c r="AB51" s="211"/>
      <c r="AC51" s="211"/>
      <c r="AD51" s="211"/>
      <c r="AE51" s="211"/>
      <c r="AF51" s="211"/>
      <c r="AG51" s="211" t="s">
        <v>145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 x14ac:dyDescent="0.25">
      <c r="A52" s="228"/>
      <c r="B52" s="229"/>
      <c r="C52" s="269" t="s">
        <v>177</v>
      </c>
      <c r="D52" s="235"/>
      <c r="E52" s="236">
        <v>281.89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1"/>
      <c r="AA52" s="211"/>
      <c r="AB52" s="211"/>
      <c r="AC52" s="211"/>
      <c r="AD52" s="211"/>
      <c r="AE52" s="211"/>
      <c r="AF52" s="211"/>
      <c r="AG52" s="211" t="s">
        <v>145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0.399999999999999" outlineLevel="1" x14ac:dyDescent="0.25">
      <c r="A53" s="256">
        <v>17</v>
      </c>
      <c r="B53" s="257" t="s">
        <v>183</v>
      </c>
      <c r="C53" s="268" t="s">
        <v>184</v>
      </c>
      <c r="D53" s="258" t="s">
        <v>138</v>
      </c>
      <c r="E53" s="259">
        <v>2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21</v>
      </c>
      <c r="M53" s="261">
        <f>G53*(1+L53/100)</f>
        <v>0</v>
      </c>
      <c r="N53" s="259">
        <v>0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119</v>
      </c>
      <c r="T53" s="262" t="s">
        <v>120</v>
      </c>
      <c r="U53" s="231">
        <v>0</v>
      </c>
      <c r="V53" s="231">
        <f>ROUND(E53*U53,2)</f>
        <v>0</v>
      </c>
      <c r="W53" s="231"/>
      <c r="X53" s="231" t="s">
        <v>121</v>
      </c>
      <c r="Y53" s="231" t="s">
        <v>122</v>
      </c>
      <c r="Z53" s="211"/>
      <c r="AA53" s="211"/>
      <c r="AB53" s="211"/>
      <c r="AC53" s="211"/>
      <c r="AD53" s="211"/>
      <c r="AE53" s="211"/>
      <c r="AF53" s="211"/>
      <c r="AG53" s="211" t="s">
        <v>123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56">
        <v>18</v>
      </c>
      <c r="B54" s="257" t="s">
        <v>185</v>
      </c>
      <c r="C54" s="268" t="s">
        <v>186</v>
      </c>
      <c r="D54" s="258" t="s">
        <v>187</v>
      </c>
      <c r="E54" s="259">
        <v>50</v>
      </c>
      <c r="F54" s="260"/>
      <c r="G54" s="261">
        <f>ROUND(E54*F54,2)</f>
        <v>0</v>
      </c>
      <c r="H54" s="260"/>
      <c r="I54" s="261">
        <f>ROUND(E54*H54,2)</f>
        <v>0</v>
      </c>
      <c r="J54" s="260"/>
      <c r="K54" s="261">
        <f>ROUND(E54*J54,2)</f>
        <v>0</v>
      </c>
      <c r="L54" s="261">
        <v>21</v>
      </c>
      <c r="M54" s="261">
        <f>G54*(1+L54/100)</f>
        <v>0</v>
      </c>
      <c r="N54" s="259">
        <v>0</v>
      </c>
      <c r="O54" s="259">
        <f>ROUND(E54*N54,2)</f>
        <v>0</v>
      </c>
      <c r="P54" s="259">
        <v>0</v>
      </c>
      <c r="Q54" s="259">
        <f>ROUND(E54*P54,2)</f>
        <v>0</v>
      </c>
      <c r="R54" s="261"/>
      <c r="S54" s="261" t="s">
        <v>119</v>
      </c>
      <c r="T54" s="262" t="s">
        <v>120</v>
      </c>
      <c r="U54" s="231">
        <v>0</v>
      </c>
      <c r="V54" s="231">
        <f>ROUND(E54*U54,2)</f>
        <v>0</v>
      </c>
      <c r="W54" s="231"/>
      <c r="X54" s="231" t="s">
        <v>121</v>
      </c>
      <c r="Y54" s="231" t="s">
        <v>122</v>
      </c>
      <c r="Z54" s="211"/>
      <c r="AA54" s="211"/>
      <c r="AB54" s="211"/>
      <c r="AC54" s="211"/>
      <c r="AD54" s="211"/>
      <c r="AE54" s="211"/>
      <c r="AF54" s="211"/>
      <c r="AG54" s="211" t="s">
        <v>123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0.399999999999999" outlineLevel="1" x14ac:dyDescent="0.25">
      <c r="A55" s="247">
        <v>19</v>
      </c>
      <c r="B55" s="248" t="s">
        <v>188</v>
      </c>
      <c r="C55" s="265" t="s">
        <v>189</v>
      </c>
      <c r="D55" s="249" t="s">
        <v>187</v>
      </c>
      <c r="E55" s="250">
        <v>85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119</v>
      </c>
      <c r="T55" s="253" t="s">
        <v>120</v>
      </c>
      <c r="U55" s="231">
        <v>0</v>
      </c>
      <c r="V55" s="231">
        <f>ROUND(E55*U55,2)</f>
        <v>0</v>
      </c>
      <c r="W55" s="231"/>
      <c r="X55" s="231" t="s">
        <v>121</v>
      </c>
      <c r="Y55" s="231" t="s">
        <v>122</v>
      </c>
      <c r="Z55" s="211"/>
      <c r="AA55" s="211"/>
      <c r="AB55" s="211"/>
      <c r="AC55" s="211"/>
      <c r="AD55" s="211"/>
      <c r="AE55" s="211"/>
      <c r="AF55" s="211"/>
      <c r="AG55" s="211" t="s">
        <v>123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 x14ac:dyDescent="0.25">
      <c r="A56" s="228"/>
      <c r="B56" s="229"/>
      <c r="C56" s="266" t="s">
        <v>190</v>
      </c>
      <c r="D56" s="254"/>
      <c r="E56" s="254"/>
      <c r="F56" s="254"/>
      <c r="G56" s="254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1"/>
      <c r="AA56" s="211"/>
      <c r="AB56" s="211"/>
      <c r="AC56" s="211"/>
      <c r="AD56" s="211"/>
      <c r="AE56" s="211"/>
      <c r="AF56" s="211"/>
      <c r="AG56" s="211" t="s">
        <v>125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5">
      <c r="A57" s="240" t="s">
        <v>114</v>
      </c>
      <c r="B57" s="241" t="s">
        <v>61</v>
      </c>
      <c r="C57" s="264" t="s">
        <v>62</v>
      </c>
      <c r="D57" s="242"/>
      <c r="E57" s="243"/>
      <c r="F57" s="244"/>
      <c r="G57" s="244">
        <f>SUMIF(AG58:AG59,"&lt;&gt;NOR",G58:G59)</f>
        <v>0</v>
      </c>
      <c r="H57" s="244"/>
      <c r="I57" s="244">
        <f>SUM(I58:I59)</f>
        <v>0</v>
      </c>
      <c r="J57" s="244"/>
      <c r="K57" s="244">
        <f>SUM(K58:K59)</f>
        <v>0</v>
      </c>
      <c r="L57" s="244"/>
      <c r="M57" s="244">
        <f>SUM(M58:M59)</f>
        <v>0</v>
      </c>
      <c r="N57" s="243"/>
      <c r="O57" s="243">
        <f>SUM(O58:O59)</f>
        <v>0</v>
      </c>
      <c r="P57" s="243"/>
      <c r="Q57" s="243">
        <f>SUM(Q58:Q59)</f>
        <v>0</v>
      </c>
      <c r="R57" s="244"/>
      <c r="S57" s="244"/>
      <c r="T57" s="245"/>
      <c r="U57" s="239"/>
      <c r="V57" s="239">
        <f>SUM(V58:V59)</f>
        <v>129.12</v>
      </c>
      <c r="W57" s="239"/>
      <c r="X57" s="239"/>
      <c r="Y57" s="239"/>
      <c r="AG57" t="s">
        <v>115</v>
      </c>
    </row>
    <row r="58" spans="1:60" outlineLevel="1" x14ac:dyDescent="0.25">
      <c r="A58" s="256">
        <v>20</v>
      </c>
      <c r="B58" s="257" t="s">
        <v>191</v>
      </c>
      <c r="C58" s="268" t="s">
        <v>192</v>
      </c>
      <c r="D58" s="258" t="s">
        <v>193</v>
      </c>
      <c r="E58" s="259">
        <v>50.102930000000001</v>
      </c>
      <c r="F58" s="260"/>
      <c r="G58" s="261">
        <f>ROUND(E58*F58,2)</f>
        <v>0</v>
      </c>
      <c r="H58" s="260"/>
      <c r="I58" s="261">
        <f>ROUND(E58*H58,2)</f>
        <v>0</v>
      </c>
      <c r="J58" s="260"/>
      <c r="K58" s="261">
        <f>ROUND(E58*J58,2)</f>
        <v>0</v>
      </c>
      <c r="L58" s="261">
        <v>21</v>
      </c>
      <c r="M58" s="261">
        <f>G58*(1+L58/100)</f>
        <v>0</v>
      </c>
      <c r="N58" s="259">
        <v>0</v>
      </c>
      <c r="O58" s="259">
        <f>ROUND(E58*N58,2)</f>
        <v>0</v>
      </c>
      <c r="P58" s="259">
        <v>0</v>
      </c>
      <c r="Q58" s="259">
        <f>ROUND(E58*P58,2)</f>
        <v>0</v>
      </c>
      <c r="R58" s="261"/>
      <c r="S58" s="261" t="s">
        <v>142</v>
      </c>
      <c r="T58" s="262" t="s">
        <v>142</v>
      </c>
      <c r="U58" s="231">
        <v>2.577</v>
      </c>
      <c r="V58" s="231">
        <f>ROUND(E58*U58,2)</f>
        <v>129.12</v>
      </c>
      <c r="W58" s="231"/>
      <c r="X58" s="231" t="s">
        <v>194</v>
      </c>
      <c r="Y58" s="231" t="s">
        <v>122</v>
      </c>
      <c r="Z58" s="211"/>
      <c r="AA58" s="211"/>
      <c r="AB58" s="211"/>
      <c r="AC58" s="211"/>
      <c r="AD58" s="211"/>
      <c r="AE58" s="211"/>
      <c r="AF58" s="211"/>
      <c r="AG58" s="211" t="s">
        <v>195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0.399999999999999" outlineLevel="1" x14ac:dyDescent="0.25">
      <c r="A59" s="256">
        <v>21</v>
      </c>
      <c r="B59" s="257" t="s">
        <v>196</v>
      </c>
      <c r="C59" s="268" t="s">
        <v>197</v>
      </c>
      <c r="D59" s="258" t="s">
        <v>198</v>
      </c>
      <c r="E59" s="259">
        <v>60</v>
      </c>
      <c r="F59" s="260"/>
      <c r="G59" s="261">
        <f>ROUND(E59*F59,2)</f>
        <v>0</v>
      </c>
      <c r="H59" s="260"/>
      <c r="I59" s="261">
        <f>ROUND(E59*H59,2)</f>
        <v>0</v>
      </c>
      <c r="J59" s="260"/>
      <c r="K59" s="261">
        <f>ROUND(E59*J59,2)</f>
        <v>0</v>
      </c>
      <c r="L59" s="261">
        <v>21</v>
      </c>
      <c r="M59" s="261">
        <f>G59*(1+L59/100)</f>
        <v>0</v>
      </c>
      <c r="N59" s="259">
        <v>0</v>
      </c>
      <c r="O59" s="259">
        <f>ROUND(E59*N59,2)</f>
        <v>0</v>
      </c>
      <c r="P59" s="259">
        <v>0</v>
      </c>
      <c r="Q59" s="259">
        <f>ROUND(E59*P59,2)</f>
        <v>0</v>
      </c>
      <c r="R59" s="261" t="s">
        <v>199</v>
      </c>
      <c r="S59" s="261" t="s">
        <v>142</v>
      </c>
      <c r="T59" s="262" t="s">
        <v>120</v>
      </c>
      <c r="U59" s="231">
        <v>0</v>
      </c>
      <c r="V59" s="231">
        <f>ROUND(E59*U59,2)</f>
        <v>0</v>
      </c>
      <c r="W59" s="231"/>
      <c r="X59" s="231" t="s">
        <v>200</v>
      </c>
      <c r="Y59" s="231" t="s">
        <v>122</v>
      </c>
      <c r="Z59" s="211"/>
      <c r="AA59" s="211"/>
      <c r="AB59" s="211"/>
      <c r="AC59" s="211"/>
      <c r="AD59" s="211"/>
      <c r="AE59" s="211"/>
      <c r="AF59" s="211"/>
      <c r="AG59" s="211" t="s">
        <v>201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x14ac:dyDescent="0.25">
      <c r="A60" s="240" t="s">
        <v>114</v>
      </c>
      <c r="B60" s="241" t="s">
        <v>63</v>
      </c>
      <c r="C60" s="264" t="s">
        <v>64</v>
      </c>
      <c r="D60" s="242"/>
      <c r="E60" s="243"/>
      <c r="F60" s="244"/>
      <c r="G60" s="244">
        <f>SUMIF(AG61:AG95,"&lt;&gt;NOR",G61:G95)</f>
        <v>0</v>
      </c>
      <c r="H60" s="244"/>
      <c r="I60" s="244">
        <f>SUM(I61:I95)</f>
        <v>0</v>
      </c>
      <c r="J60" s="244"/>
      <c r="K60" s="244">
        <f>SUM(K61:K95)</f>
        <v>0</v>
      </c>
      <c r="L60" s="244"/>
      <c r="M60" s="244">
        <f>SUM(M61:M95)</f>
        <v>0</v>
      </c>
      <c r="N60" s="243"/>
      <c r="O60" s="243">
        <f>SUM(O61:O95)</f>
        <v>6.35</v>
      </c>
      <c r="P60" s="243"/>
      <c r="Q60" s="243">
        <f>SUM(Q61:Q95)</f>
        <v>0</v>
      </c>
      <c r="R60" s="244"/>
      <c r="S60" s="244"/>
      <c r="T60" s="245"/>
      <c r="U60" s="239"/>
      <c r="V60" s="239">
        <f>SUM(V61:V95)</f>
        <v>127.2</v>
      </c>
      <c r="W60" s="239"/>
      <c r="X60" s="239"/>
      <c r="Y60" s="239"/>
      <c r="AG60" t="s">
        <v>115</v>
      </c>
    </row>
    <row r="61" spans="1:60" ht="20.399999999999999" outlineLevel="1" x14ac:dyDescent="0.25">
      <c r="A61" s="247">
        <v>22</v>
      </c>
      <c r="B61" s="248" t="s">
        <v>202</v>
      </c>
      <c r="C61" s="265" t="s">
        <v>203</v>
      </c>
      <c r="D61" s="249" t="s">
        <v>141</v>
      </c>
      <c r="E61" s="250">
        <v>133.91069999999999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142</v>
      </c>
      <c r="T61" s="253" t="s">
        <v>142</v>
      </c>
      <c r="U61" s="231">
        <v>0.18</v>
      </c>
      <c r="V61" s="231">
        <f>ROUND(E61*U61,2)</f>
        <v>24.1</v>
      </c>
      <c r="W61" s="231"/>
      <c r="X61" s="231" t="s">
        <v>121</v>
      </c>
      <c r="Y61" s="231" t="s">
        <v>122</v>
      </c>
      <c r="Z61" s="211"/>
      <c r="AA61" s="211"/>
      <c r="AB61" s="211"/>
      <c r="AC61" s="211"/>
      <c r="AD61" s="211"/>
      <c r="AE61" s="211"/>
      <c r="AF61" s="211"/>
      <c r="AG61" s="211" t="s">
        <v>123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5">
      <c r="A62" s="228"/>
      <c r="B62" s="229"/>
      <c r="C62" s="269" t="s">
        <v>204</v>
      </c>
      <c r="D62" s="235"/>
      <c r="E62" s="236"/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1"/>
      <c r="AA62" s="211"/>
      <c r="AB62" s="211"/>
      <c r="AC62" s="211"/>
      <c r="AD62" s="211"/>
      <c r="AE62" s="211"/>
      <c r="AF62" s="211"/>
      <c r="AG62" s="211" t="s">
        <v>145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 x14ac:dyDescent="0.25">
      <c r="A63" s="228"/>
      <c r="B63" s="229"/>
      <c r="C63" s="269" t="s">
        <v>205</v>
      </c>
      <c r="D63" s="235"/>
      <c r="E63" s="236">
        <v>133.91069999999999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1"/>
      <c r="AA63" s="211"/>
      <c r="AB63" s="211"/>
      <c r="AC63" s="211"/>
      <c r="AD63" s="211"/>
      <c r="AE63" s="211"/>
      <c r="AF63" s="211"/>
      <c r="AG63" s="211" t="s">
        <v>145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0.399999999999999" outlineLevel="1" x14ac:dyDescent="0.25">
      <c r="A64" s="247">
        <v>23</v>
      </c>
      <c r="B64" s="248" t="s">
        <v>206</v>
      </c>
      <c r="C64" s="265" t="s">
        <v>207</v>
      </c>
      <c r="D64" s="249" t="s">
        <v>141</v>
      </c>
      <c r="E64" s="250">
        <v>267.82139999999998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142</v>
      </c>
      <c r="T64" s="253" t="s">
        <v>142</v>
      </c>
      <c r="U64" s="231">
        <v>4.4999999999999998E-2</v>
      </c>
      <c r="V64" s="231">
        <f>ROUND(E64*U64,2)</f>
        <v>12.05</v>
      </c>
      <c r="W64" s="231"/>
      <c r="X64" s="231" t="s">
        <v>121</v>
      </c>
      <c r="Y64" s="231" t="s">
        <v>122</v>
      </c>
      <c r="Z64" s="211"/>
      <c r="AA64" s="211"/>
      <c r="AB64" s="211"/>
      <c r="AC64" s="211"/>
      <c r="AD64" s="211"/>
      <c r="AE64" s="211"/>
      <c r="AF64" s="211"/>
      <c r="AG64" s="211" t="s">
        <v>123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 x14ac:dyDescent="0.25">
      <c r="A65" s="228"/>
      <c r="B65" s="229"/>
      <c r="C65" s="269" t="s">
        <v>204</v>
      </c>
      <c r="D65" s="235"/>
      <c r="E65" s="236"/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1"/>
      <c r="AA65" s="211"/>
      <c r="AB65" s="211"/>
      <c r="AC65" s="211"/>
      <c r="AD65" s="211"/>
      <c r="AE65" s="211"/>
      <c r="AF65" s="211"/>
      <c r="AG65" s="211" t="s">
        <v>145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3" x14ac:dyDescent="0.25">
      <c r="A66" s="228"/>
      <c r="B66" s="229"/>
      <c r="C66" s="269" t="s">
        <v>208</v>
      </c>
      <c r="D66" s="235"/>
      <c r="E66" s="236">
        <v>267.82139999999998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1"/>
      <c r="AA66" s="211"/>
      <c r="AB66" s="211"/>
      <c r="AC66" s="211"/>
      <c r="AD66" s="211"/>
      <c r="AE66" s="211"/>
      <c r="AF66" s="211"/>
      <c r="AG66" s="211" t="s">
        <v>145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20.399999999999999" outlineLevel="1" x14ac:dyDescent="0.25">
      <c r="A67" s="247">
        <v>24</v>
      </c>
      <c r="B67" s="248" t="s">
        <v>209</v>
      </c>
      <c r="C67" s="265" t="s">
        <v>210</v>
      </c>
      <c r="D67" s="249" t="s">
        <v>211</v>
      </c>
      <c r="E67" s="250">
        <v>98.201179999999994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5.7750000000000003E-2</v>
      </c>
      <c r="O67" s="250">
        <f>ROUND(E67*N67,2)</f>
        <v>5.67</v>
      </c>
      <c r="P67" s="250">
        <v>0</v>
      </c>
      <c r="Q67" s="250">
        <f>ROUND(E67*P67,2)</f>
        <v>0</v>
      </c>
      <c r="R67" s="252"/>
      <c r="S67" s="252" t="s">
        <v>142</v>
      </c>
      <c r="T67" s="253" t="s">
        <v>142</v>
      </c>
      <c r="U67" s="231">
        <v>0.8</v>
      </c>
      <c r="V67" s="231">
        <f>ROUND(E67*U67,2)</f>
        <v>78.56</v>
      </c>
      <c r="W67" s="231"/>
      <c r="X67" s="231" t="s">
        <v>121</v>
      </c>
      <c r="Y67" s="231" t="s">
        <v>122</v>
      </c>
      <c r="Z67" s="211"/>
      <c r="AA67" s="211"/>
      <c r="AB67" s="211"/>
      <c r="AC67" s="211"/>
      <c r="AD67" s="211"/>
      <c r="AE67" s="211"/>
      <c r="AF67" s="211"/>
      <c r="AG67" s="211" t="s">
        <v>123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1" outlineLevel="2" x14ac:dyDescent="0.25">
      <c r="A68" s="228"/>
      <c r="B68" s="229"/>
      <c r="C68" s="266" t="s">
        <v>212</v>
      </c>
      <c r="D68" s="254"/>
      <c r="E68" s="254"/>
      <c r="F68" s="254"/>
      <c r="G68" s="254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1"/>
      <c r="AA68" s="211"/>
      <c r="AB68" s="211"/>
      <c r="AC68" s="211"/>
      <c r="AD68" s="211"/>
      <c r="AE68" s="211"/>
      <c r="AF68" s="211"/>
      <c r="AG68" s="211" t="s">
        <v>125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63" t="str">
        <f>C68</f>
        <v>Vyříznutí otvoru v podkladu pro osazení stroje na foukání izolace, foukání a dodávka izolace. Zapravení vyřezaného otvoru.</v>
      </c>
      <c r="BB68" s="211"/>
      <c r="BC68" s="211"/>
      <c r="BD68" s="211"/>
      <c r="BE68" s="211"/>
      <c r="BF68" s="211"/>
      <c r="BG68" s="211"/>
      <c r="BH68" s="211"/>
    </row>
    <row r="69" spans="1:60" outlineLevel="2" x14ac:dyDescent="0.25">
      <c r="A69" s="228"/>
      <c r="B69" s="229"/>
      <c r="C69" s="269" t="s">
        <v>213</v>
      </c>
      <c r="D69" s="235"/>
      <c r="E69" s="236">
        <v>98.201179999999994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1"/>
      <c r="AA69" s="211"/>
      <c r="AB69" s="211"/>
      <c r="AC69" s="211"/>
      <c r="AD69" s="211"/>
      <c r="AE69" s="211"/>
      <c r="AF69" s="211"/>
      <c r="AG69" s="211" t="s">
        <v>145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0.399999999999999" outlineLevel="1" x14ac:dyDescent="0.25">
      <c r="A70" s="247">
        <v>25</v>
      </c>
      <c r="B70" s="248" t="s">
        <v>214</v>
      </c>
      <c r="C70" s="265" t="s">
        <v>215</v>
      </c>
      <c r="D70" s="249" t="s">
        <v>182</v>
      </c>
      <c r="E70" s="250">
        <v>779.92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119</v>
      </c>
      <c r="T70" s="253" t="s">
        <v>120</v>
      </c>
      <c r="U70" s="231">
        <v>0</v>
      </c>
      <c r="V70" s="231">
        <f>ROUND(E70*U70,2)</f>
        <v>0</v>
      </c>
      <c r="W70" s="231"/>
      <c r="X70" s="231" t="s">
        <v>121</v>
      </c>
      <c r="Y70" s="231" t="s">
        <v>122</v>
      </c>
      <c r="Z70" s="211"/>
      <c r="AA70" s="211"/>
      <c r="AB70" s="211"/>
      <c r="AC70" s="211"/>
      <c r="AD70" s="211"/>
      <c r="AE70" s="211"/>
      <c r="AF70" s="211"/>
      <c r="AG70" s="211" t="s">
        <v>123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2" x14ac:dyDescent="0.25">
      <c r="A71" s="228"/>
      <c r="B71" s="229"/>
      <c r="C71" s="266" t="s">
        <v>216</v>
      </c>
      <c r="D71" s="254"/>
      <c r="E71" s="254"/>
      <c r="F71" s="254"/>
      <c r="G71" s="254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1"/>
      <c r="AA71" s="211"/>
      <c r="AB71" s="211"/>
      <c r="AC71" s="211"/>
      <c r="AD71" s="211"/>
      <c r="AE71" s="211"/>
      <c r="AF71" s="211"/>
      <c r="AG71" s="211" t="s">
        <v>125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1" outlineLevel="3" x14ac:dyDescent="0.25">
      <c r="A72" s="228"/>
      <c r="B72" s="229"/>
      <c r="C72" s="267" t="s">
        <v>217</v>
      </c>
      <c r="D72" s="255"/>
      <c r="E72" s="255"/>
      <c r="F72" s="255"/>
      <c r="G72" s="255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1"/>
      <c r="AA72" s="211"/>
      <c r="AB72" s="211"/>
      <c r="AC72" s="211"/>
      <c r="AD72" s="211"/>
      <c r="AE72" s="211"/>
      <c r="AF72" s="211"/>
      <c r="AG72" s="211" t="s">
        <v>125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63" t="str">
        <f>C72</f>
        <v>PŘI PROHLÍDCE OBJEKTU BYLO ZJISTĚNO, ŽE STÁVAJÍCÍ PAROTĚSNÁ VRSTVY VYKAZUJE VADY, JEDNÁ SE O ČÁSTEČNÉ</v>
      </c>
      <c r="BB72" s="211"/>
      <c r="BC72" s="211"/>
      <c r="BD72" s="211"/>
      <c r="BE72" s="211"/>
      <c r="BF72" s="211"/>
      <c r="BG72" s="211"/>
      <c r="BH72" s="211"/>
    </row>
    <row r="73" spans="1:60" ht="21" outlineLevel="3" x14ac:dyDescent="0.25">
      <c r="A73" s="228"/>
      <c r="B73" s="229"/>
      <c r="C73" s="267" t="s">
        <v>218</v>
      </c>
      <c r="D73" s="255"/>
      <c r="E73" s="255"/>
      <c r="F73" s="255"/>
      <c r="G73" s="255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1"/>
      <c r="AA73" s="211"/>
      <c r="AB73" s="211"/>
      <c r="AC73" s="211"/>
      <c r="AD73" s="211"/>
      <c r="AE73" s="211"/>
      <c r="AF73" s="211"/>
      <c r="AG73" s="211" t="s">
        <v>125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63" t="str">
        <f>C73</f>
        <v>ROZLEPENÍ SPOJŮ, DÁLE NEVYHOVUJÍCÍ NALEPENÍ NA STĚNY, LOKÁLNÍ PORUŠENÍ ATD., V RÁMCI AKCE JE NUTNÉ PROVÉST OPRAVU</v>
      </c>
      <c r="BB73" s="211"/>
      <c r="BC73" s="211"/>
      <c r="BD73" s="211"/>
      <c r="BE73" s="211"/>
      <c r="BF73" s="211"/>
      <c r="BG73" s="211"/>
      <c r="BH73" s="211"/>
    </row>
    <row r="74" spans="1:60" outlineLevel="3" x14ac:dyDescent="0.25">
      <c r="A74" s="228"/>
      <c r="B74" s="229"/>
      <c r="C74" s="267" t="s">
        <v>219</v>
      </c>
      <c r="D74" s="255"/>
      <c r="E74" s="255"/>
      <c r="F74" s="255"/>
      <c r="G74" s="255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1"/>
      <c r="AA74" s="211"/>
      <c r="AB74" s="211"/>
      <c r="AC74" s="211"/>
      <c r="AD74" s="211"/>
      <c r="AE74" s="211"/>
      <c r="AF74" s="211"/>
      <c r="AG74" s="211" t="s">
        <v>125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5">
      <c r="A75" s="228"/>
      <c r="B75" s="229"/>
      <c r="C75" s="267" t="s">
        <v>220</v>
      </c>
      <c r="D75" s="255"/>
      <c r="E75" s="255"/>
      <c r="F75" s="255"/>
      <c r="G75" s="255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1"/>
      <c r="AA75" s="211"/>
      <c r="AB75" s="211"/>
      <c r="AC75" s="211"/>
      <c r="AD75" s="211"/>
      <c r="AE75" s="211"/>
      <c r="AF75" s="211"/>
      <c r="AG75" s="211" t="s">
        <v>125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1" outlineLevel="3" x14ac:dyDescent="0.25">
      <c r="A76" s="228"/>
      <c r="B76" s="229"/>
      <c r="C76" s="267" t="s">
        <v>221</v>
      </c>
      <c r="D76" s="255"/>
      <c r="E76" s="255"/>
      <c r="F76" s="255"/>
      <c r="G76" s="255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1"/>
      <c r="AA76" s="211"/>
      <c r="AB76" s="211"/>
      <c r="AC76" s="211"/>
      <c r="AD76" s="211"/>
      <c r="AE76" s="211"/>
      <c r="AF76" s="211"/>
      <c r="AG76" s="211" t="s">
        <v>125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63" t="str">
        <f>C76</f>
        <v>- ZHOTOVITEL BUDE PROVÁDĚT PRÁCE Z POJÍZDNÉHO LEŠENÍ S GUMOVÝMI KOLEČKY, NESMÍ DOJÍT K POŠKOZENÍ PODLAHY</v>
      </c>
      <c r="BB76" s="211"/>
      <c r="BC76" s="211"/>
      <c r="BD76" s="211"/>
      <c r="BE76" s="211"/>
      <c r="BF76" s="211"/>
      <c r="BG76" s="211"/>
      <c r="BH76" s="211"/>
    </row>
    <row r="77" spans="1:60" outlineLevel="3" x14ac:dyDescent="0.25">
      <c r="A77" s="228"/>
      <c r="B77" s="229"/>
      <c r="C77" s="267" t="s">
        <v>222</v>
      </c>
      <c r="D77" s="255"/>
      <c r="E77" s="255"/>
      <c r="F77" s="255"/>
      <c r="G77" s="255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1"/>
      <c r="AA77" s="211"/>
      <c r="AB77" s="211"/>
      <c r="AC77" s="211"/>
      <c r="AD77" s="211"/>
      <c r="AE77" s="211"/>
      <c r="AF77" s="211"/>
      <c r="AG77" s="211" t="s">
        <v>125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5">
      <c r="A78" s="228"/>
      <c r="B78" s="229"/>
      <c r="C78" s="267" t="s">
        <v>223</v>
      </c>
      <c r="D78" s="255"/>
      <c r="E78" s="255"/>
      <c r="F78" s="255"/>
      <c r="G78" s="255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1"/>
      <c r="AA78" s="211"/>
      <c r="AB78" s="211"/>
      <c r="AC78" s="211"/>
      <c r="AD78" s="211"/>
      <c r="AE78" s="211"/>
      <c r="AF78" s="211"/>
      <c r="AG78" s="211" t="s">
        <v>125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1" outlineLevel="3" x14ac:dyDescent="0.25">
      <c r="A79" s="228"/>
      <c r="B79" s="229"/>
      <c r="C79" s="267" t="s">
        <v>224</v>
      </c>
      <c r="D79" s="255"/>
      <c r="E79" s="255"/>
      <c r="F79" s="255"/>
      <c r="G79" s="255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1"/>
      <c r="AA79" s="211"/>
      <c r="AB79" s="211"/>
      <c r="AC79" s="211"/>
      <c r="AD79" s="211"/>
      <c r="AE79" s="211"/>
      <c r="AF79" s="211"/>
      <c r="AG79" s="211" t="s">
        <v>125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63" t="str">
        <f>C79</f>
        <v>- V RÁMCI PRACÍ BUDOU KOMPLETNĚ VŠECHNY PLOŠNÉ SPOJE ZNOVU PŘELEPENY VHODNOU PÁSKOU JUTA (PŘEDPOKLAD BUTILKAUČUK APOD.)</v>
      </c>
      <c r="BB79" s="211"/>
      <c r="BC79" s="211"/>
      <c r="BD79" s="211"/>
      <c r="BE79" s="211"/>
      <c r="BF79" s="211"/>
      <c r="BG79" s="211"/>
      <c r="BH79" s="211"/>
    </row>
    <row r="80" spans="1:60" outlineLevel="3" x14ac:dyDescent="0.25">
      <c r="A80" s="228"/>
      <c r="B80" s="229"/>
      <c r="C80" s="267" t="s">
        <v>225</v>
      </c>
      <c r="D80" s="255"/>
      <c r="E80" s="255"/>
      <c r="F80" s="255"/>
      <c r="G80" s="255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1"/>
      <c r="AA80" s="211"/>
      <c r="AB80" s="211"/>
      <c r="AC80" s="211"/>
      <c r="AD80" s="211"/>
      <c r="AE80" s="211"/>
      <c r="AF80" s="211"/>
      <c r="AG80" s="211" t="s">
        <v>125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5">
      <c r="A81" s="228"/>
      <c r="B81" s="229"/>
      <c r="C81" s="267" t="s">
        <v>226</v>
      </c>
      <c r="D81" s="255"/>
      <c r="E81" s="255"/>
      <c r="F81" s="255"/>
      <c r="G81" s="255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1"/>
      <c r="AA81" s="211"/>
      <c r="AB81" s="211"/>
      <c r="AC81" s="211"/>
      <c r="AD81" s="211"/>
      <c r="AE81" s="211"/>
      <c r="AF81" s="211"/>
      <c r="AG81" s="211" t="s">
        <v>125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1" outlineLevel="3" x14ac:dyDescent="0.25">
      <c r="A82" s="228"/>
      <c r="B82" s="229"/>
      <c r="C82" s="267" t="s">
        <v>227</v>
      </c>
      <c r="D82" s="255"/>
      <c r="E82" s="255"/>
      <c r="F82" s="255"/>
      <c r="G82" s="255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1"/>
      <c r="AA82" s="211"/>
      <c r="AB82" s="211"/>
      <c r="AC82" s="211"/>
      <c r="AD82" s="211"/>
      <c r="AE82" s="211"/>
      <c r="AF82" s="211"/>
      <c r="AG82" s="211" t="s">
        <v>125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63" t="str">
        <f>C82</f>
        <v>- V PŘÍPADĚ POTŘEBY DOKOTVIT PAROZÁBRANU K VAZNÍKŮM (PROJEKT PŘEDPOKLÁDÁ ŽE NUTNO), KOTVY OPĚT UTĚSNIT VHODNOU PÁSKOU</v>
      </c>
      <c r="BB82" s="211"/>
      <c r="BC82" s="211"/>
      <c r="BD82" s="211"/>
      <c r="BE82" s="211"/>
      <c r="BF82" s="211"/>
      <c r="BG82" s="211"/>
      <c r="BH82" s="211"/>
    </row>
    <row r="83" spans="1:60" ht="21" outlineLevel="3" x14ac:dyDescent="0.25">
      <c r="A83" s="228"/>
      <c r="B83" s="229"/>
      <c r="C83" s="267" t="s">
        <v>228</v>
      </c>
      <c r="D83" s="255"/>
      <c r="E83" s="255"/>
      <c r="F83" s="255"/>
      <c r="G83" s="255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1"/>
      <c r="AA83" s="211"/>
      <c r="AB83" s="211"/>
      <c r="AC83" s="211"/>
      <c r="AD83" s="211"/>
      <c r="AE83" s="211"/>
      <c r="AF83" s="211"/>
      <c r="AG83" s="211" t="s">
        <v>125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63" t="str">
        <f>C83</f>
        <v>- ZJISTIT PROVEDENÍ PŘILEPENÍ PAROSTĚSU NA SVISLÉ KONSTRUKCE, PROJEKT PŘEDPOKLÁDÁ KOMPLETNÍ OPRAVU (ZNOVU PŘILEPIT NA STĚNY</v>
      </c>
      <c r="BB83" s="211"/>
      <c r="BC83" s="211"/>
      <c r="BD83" s="211"/>
      <c r="BE83" s="211"/>
      <c r="BF83" s="211"/>
      <c r="BG83" s="211"/>
      <c r="BH83" s="211"/>
    </row>
    <row r="84" spans="1:60" outlineLevel="3" x14ac:dyDescent="0.25">
      <c r="A84" s="228"/>
      <c r="B84" s="229"/>
      <c r="C84" s="267" t="s">
        <v>229</v>
      </c>
      <c r="D84" s="255"/>
      <c r="E84" s="255"/>
      <c r="F84" s="255"/>
      <c r="G84" s="255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1"/>
      <c r="AA84" s="211"/>
      <c r="AB84" s="211"/>
      <c r="AC84" s="211"/>
      <c r="AD84" s="211"/>
      <c r="AE84" s="211"/>
      <c r="AF84" s="211"/>
      <c r="AG84" s="211" t="s">
        <v>125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 x14ac:dyDescent="0.25">
      <c r="A85" s="228"/>
      <c r="B85" s="229"/>
      <c r="C85" s="267" t="s">
        <v>230</v>
      </c>
      <c r="D85" s="255"/>
      <c r="E85" s="255"/>
      <c r="F85" s="255"/>
      <c r="G85" s="255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1"/>
      <c r="AA85" s="211"/>
      <c r="AB85" s="211"/>
      <c r="AC85" s="211"/>
      <c r="AD85" s="211"/>
      <c r="AE85" s="211"/>
      <c r="AF85" s="211"/>
      <c r="AG85" s="211" t="s">
        <v>125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1" outlineLevel="3" x14ac:dyDescent="0.25">
      <c r="A86" s="228"/>
      <c r="B86" s="229"/>
      <c r="C86" s="267" t="s">
        <v>231</v>
      </c>
      <c r="D86" s="255"/>
      <c r="E86" s="255"/>
      <c r="F86" s="255"/>
      <c r="G86" s="255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1"/>
      <c r="AA86" s="211"/>
      <c r="AB86" s="211"/>
      <c r="AC86" s="211"/>
      <c r="AD86" s="211"/>
      <c r="AE86" s="211"/>
      <c r="AF86" s="211"/>
      <c r="AG86" s="211" t="s">
        <v>125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63" t="str">
        <f>C86</f>
        <v>- ZHOTOVITEL JE POVINNEN PRO SPRÁVNÉ NACENĚNÍ POLOŽKY PROVÉST PROHLÍDKU MÍSTA PLNĚNÍ, KDY BUDE ZPŘÍSTUPNĚNA</v>
      </c>
      <c r="BB86" s="211"/>
      <c r="BC86" s="211"/>
      <c r="BD86" s="211"/>
      <c r="BE86" s="211"/>
      <c r="BF86" s="211"/>
      <c r="BG86" s="211"/>
      <c r="BH86" s="211"/>
    </row>
    <row r="87" spans="1:60" ht="21" outlineLevel="3" x14ac:dyDescent="0.25">
      <c r="A87" s="228"/>
      <c r="B87" s="229"/>
      <c r="C87" s="267" t="s">
        <v>232</v>
      </c>
      <c r="D87" s="255"/>
      <c r="E87" s="255"/>
      <c r="F87" s="255"/>
      <c r="G87" s="255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1"/>
      <c r="AA87" s="211"/>
      <c r="AB87" s="211"/>
      <c r="AC87" s="211"/>
      <c r="AD87" s="211"/>
      <c r="AE87" s="211"/>
      <c r="AF87" s="211"/>
      <c r="AG87" s="211" t="s">
        <v>125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63" t="str">
        <f>C87</f>
        <v>I DUTINA PODHLEDU, ZHOTOVITEL NACENÍ VEŠKERÉ PRÁCE DO SVÉ NABÍDKY, NA POZDĚJŠÍ PŘIPOMÍNKY NEBUDE BRÁN ZŘETEL</v>
      </c>
      <c r="BB87" s="211"/>
      <c r="BC87" s="211"/>
      <c r="BD87" s="211"/>
      <c r="BE87" s="211"/>
      <c r="BF87" s="211"/>
      <c r="BG87" s="211"/>
      <c r="BH87" s="211"/>
    </row>
    <row r="88" spans="1:60" outlineLevel="2" x14ac:dyDescent="0.25">
      <c r="A88" s="228"/>
      <c r="B88" s="229"/>
      <c r="C88" s="269" t="s">
        <v>175</v>
      </c>
      <c r="D88" s="235"/>
      <c r="E88" s="236">
        <v>330.99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1"/>
      <c r="AA88" s="211"/>
      <c r="AB88" s="211"/>
      <c r="AC88" s="211"/>
      <c r="AD88" s="211"/>
      <c r="AE88" s="211"/>
      <c r="AF88" s="211"/>
      <c r="AG88" s="211" t="s">
        <v>145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5">
      <c r="A89" s="228"/>
      <c r="B89" s="229"/>
      <c r="C89" s="269" t="s">
        <v>176</v>
      </c>
      <c r="D89" s="235"/>
      <c r="E89" s="236">
        <v>167.04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1"/>
      <c r="AA89" s="211"/>
      <c r="AB89" s="211"/>
      <c r="AC89" s="211"/>
      <c r="AD89" s="211"/>
      <c r="AE89" s="211"/>
      <c r="AF89" s="211"/>
      <c r="AG89" s="211" t="s">
        <v>145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 x14ac:dyDescent="0.25">
      <c r="A90" s="228"/>
      <c r="B90" s="229"/>
      <c r="C90" s="269" t="s">
        <v>177</v>
      </c>
      <c r="D90" s="235"/>
      <c r="E90" s="236">
        <v>281.89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1"/>
      <c r="AA90" s="211"/>
      <c r="AB90" s="211"/>
      <c r="AC90" s="211"/>
      <c r="AD90" s="211"/>
      <c r="AE90" s="211"/>
      <c r="AF90" s="211"/>
      <c r="AG90" s="211" t="s">
        <v>145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5">
      <c r="A91" s="247">
        <v>26</v>
      </c>
      <c r="B91" s="248" t="s">
        <v>233</v>
      </c>
      <c r="C91" s="265" t="s">
        <v>234</v>
      </c>
      <c r="D91" s="249" t="s">
        <v>141</v>
      </c>
      <c r="E91" s="250">
        <v>140.60623000000001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1.8600000000000001E-3</v>
      </c>
      <c r="O91" s="250">
        <f>ROUND(E91*N91,2)</f>
        <v>0.26</v>
      </c>
      <c r="P91" s="250">
        <v>0</v>
      </c>
      <c r="Q91" s="250">
        <f>ROUND(E91*P91,2)</f>
        <v>0</v>
      </c>
      <c r="R91" s="252" t="s">
        <v>235</v>
      </c>
      <c r="S91" s="252" t="s">
        <v>142</v>
      </c>
      <c r="T91" s="253" t="s">
        <v>142</v>
      </c>
      <c r="U91" s="231">
        <v>0</v>
      </c>
      <c r="V91" s="231">
        <f>ROUND(E91*U91,2)</f>
        <v>0</v>
      </c>
      <c r="W91" s="231"/>
      <c r="X91" s="231" t="s">
        <v>236</v>
      </c>
      <c r="Y91" s="231" t="s">
        <v>122</v>
      </c>
      <c r="Z91" s="211"/>
      <c r="AA91" s="211"/>
      <c r="AB91" s="211"/>
      <c r="AC91" s="211"/>
      <c r="AD91" s="211"/>
      <c r="AE91" s="211"/>
      <c r="AF91" s="211"/>
      <c r="AG91" s="211" t="s">
        <v>237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5">
      <c r="A92" s="228"/>
      <c r="B92" s="229"/>
      <c r="C92" s="269" t="s">
        <v>238</v>
      </c>
      <c r="D92" s="235"/>
      <c r="E92" s="236">
        <v>140.60624000000001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1"/>
      <c r="AA92" s="211"/>
      <c r="AB92" s="211"/>
      <c r="AC92" s="211"/>
      <c r="AD92" s="211"/>
      <c r="AE92" s="211"/>
      <c r="AF92" s="211"/>
      <c r="AG92" s="211" t="s">
        <v>145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5">
      <c r="A93" s="247">
        <v>27</v>
      </c>
      <c r="B93" s="248" t="s">
        <v>239</v>
      </c>
      <c r="C93" s="265" t="s">
        <v>240</v>
      </c>
      <c r="D93" s="249" t="s">
        <v>141</v>
      </c>
      <c r="E93" s="250">
        <v>140.60623000000001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3.0000000000000001E-3</v>
      </c>
      <c r="O93" s="250">
        <f>ROUND(E93*N93,2)</f>
        <v>0.42</v>
      </c>
      <c r="P93" s="250">
        <v>0</v>
      </c>
      <c r="Q93" s="250">
        <f>ROUND(E93*P93,2)</f>
        <v>0</v>
      </c>
      <c r="R93" s="252" t="s">
        <v>235</v>
      </c>
      <c r="S93" s="252" t="s">
        <v>142</v>
      </c>
      <c r="T93" s="253" t="s">
        <v>142</v>
      </c>
      <c r="U93" s="231">
        <v>0</v>
      </c>
      <c r="V93" s="231">
        <f>ROUND(E93*U93,2)</f>
        <v>0</v>
      </c>
      <c r="W93" s="231"/>
      <c r="X93" s="231" t="s">
        <v>236</v>
      </c>
      <c r="Y93" s="231" t="s">
        <v>122</v>
      </c>
      <c r="Z93" s="211"/>
      <c r="AA93" s="211"/>
      <c r="AB93" s="211"/>
      <c r="AC93" s="211"/>
      <c r="AD93" s="211"/>
      <c r="AE93" s="211"/>
      <c r="AF93" s="211"/>
      <c r="AG93" s="211" t="s">
        <v>237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 x14ac:dyDescent="0.25">
      <c r="A94" s="228"/>
      <c r="B94" s="229"/>
      <c r="C94" s="269" t="s">
        <v>238</v>
      </c>
      <c r="D94" s="235"/>
      <c r="E94" s="236">
        <v>140.60624000000001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1"/>
      <c r="AA94" s="211"/>
      <c r="AB94" s="211"/>
      <c r="AC94" s="211"/>
      <c r="AD94" s="211"/>
      <c r="AE94" s="211"/>
      <c r="AF94" s="211"/>
      <c r="AG94" s="211" t="s">
        <v>145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5">
      <c r="A95" s="256">
        <v>28</v>
      </c>
      <c r="B95" s="257" t="s">
        <v>241</v>
      </c>
      <c r="C95" s="268" t="s">
        <v>242</v>
      </c>
      <c r="D95" s="258" t="s">
        <v>193</v>
      </c>
      <c r="E95" s="259">
        <v>6.3544600000000004</v>
      </c>
      <c r="F95" s="260"/>
      <c r="G95" s="261">
        <f>ROUND(E95*F95,2)</f>
        <v>0</v>
      </c>
      <c r="H95" s="260"/>
      <c r="I95" s="261">
        <f>ROUND(E95*H95,2)</f>
        <v>0</v>
      </c>
      <c r="J95" s="260"/>
      <c r="K95" s="261">
        <f>ROUND(E95*J95,2)</f>
        <v>0</v>
      </c>
      <c r="L95" s="261">
        <v>21</v>
      </c>
      <c r="M95" s="261">
        <f>G95*(1+L95/100)</f>
        <v>0</v>
      </c>
      <c r="N95" s="259">
        <v>0</v>
      </c>
      <c r="O95" s="259">
        <f>ROUND(E95*N95,2)</f>
        <v>0</v>
      </c>
      <c r="P95" s="259">
        <v>0</v>
      </c>
      <c r="Q95" s="259">
        <f>ROUND(E95*P95,2)</f>
        <v>0</v>
      </c>
      <c r="R95" s="261"/>
      <c r="S95" s="261" t="s">
        <v>142</v>
      </c>
      <c r="T95" s="262" t="s">
        <v>142</v>
      </c>
      <c r="U95" s="231">
        <v>1.966</v>
      </c>
      <c r="V95" s="231">
        <f>ROUND(E95*U95,2)</f>
        <v>12.49</v>
      </c>
      <c r="W95" s="231"/>
      <c r="X95" s="231" t="s">
        <v>194</v>
      </c>
      <c r="Y95" s="231" t="s">
        <v>122</v>
      </c>
      <c r="Z95" s="211"/>
      <c r="AA95" s="211"/>
      <c r="AB95" s="211"/>
      <c r="AC95" s="211"/>
      <c r="AD95" s="211"/>
      <c r="AE95" s="211"/>
      <c r="AF95" s="211"/>
      <c r="AG95" s="211" t="s">
        <v>195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x14ac:dyDescent="0.25">
      <c r="A96" s="240" t="s">
        <v>114</v>
      </c>
      <c r="B96" s="241" t="s">
        <v>65</v>
      </c>
      <c r="C96" s="264" t="s">
        <v>66</v>
      </c>
      <c r="D96" s="242"/>
      <c r="E96" s="243"/>
      <c r="F96" s="244"/>
      <c r="G96" s="244">
        <f>SUMIF(AG97:AG103,"&lt;&gt;NOR",G97:G103)</f>
        <v>0</v>
      </c>
      <c r="H96" s="244"/>
      <c r="I96" s="244">
        <f>SUM(I97:I103)</f>
        <v>0</v>
      </c>
      <c r="J96" s="244"/>
      <c r="K96" s="244">
        <f>SUM(K97:K103)</f>
        <v>0</v>
      </c>
      <c r="L96" s="244"/>
      <c r="M96" s="244">
        <f>SUM(M97:M103)</f>
        <v>0</v>
      </c>
      <c r="N96" s="243"/>
      <c r="O96" s="243">
        <f>SUM(O97:O103)</f>
        <v>0.03</v>
      </c>
      <c r="P96" s="243"/>
      <c r="Q96" s="243">
        <f>SUM(Q97:Q103)</f>
        <v>0</v>
      </c>
      <c r="R96" s="244"/>
      <c r="S96" s="244"/>
      <c r="T96" s="245"/>
      <c r="U96" s="239"/>
      <c r="V96" s="239">
        <f>SUM(V97:V103)</f>
        <v>21.15</v>
      </c>
      <c r="W96" s="239"/>
      <c r="X96" s="239"/>
      <c r="Y96" s="239"/>
      <c r="AG96" t="s">
        <v>115</v>
      </c>
    </row>
    <row r="97" spans="1:60" outlineLevel="1" x14ac:dyDescent="0.25">
      <c r="A97" s="247">
        <v>29</v>
      </c>
      <c r="B97" s="248" t="s">
        <v>243</v>
      </c>
      <c r="C97" s="265" t="s">
        <v>244</v>
      </c>
      <c r="D97" s="249" t="s">
        <v>164</v>
      </c>
      <c r="E97" s="250">
        <v>18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1.5200000000000001E-3</v>
      </c>
      <c r="O97" s="250">
        <f>ROUND(E97*N97,2)</f>
        <v>0.03</v>
      </c>
      <c r="P97" s="250">
        <v>0</v>
      </c>
      <c r="Q97" s="250">
        <f>ROUND(E97*P97,2)</f>
        <v>0</v>
      </c>
      <c r="R97" s="252"/>
      <c r="S97" s="252" t="s">
        <v>142</v>
      </c>
      <c r="T97" s="253" t="s">
        <v>142</v>
      </c>
      <c r="U97" s="231">
        <v>1.173</v>
      </c>
      <c r="V97" s="231">
        <f>ROUND(E97*U97,2)</f>
        <v>21.11</v>
      </c>
      <c r="W97" s="231"/>
      <c r="X97" s="231" t="s">
        <v>121</v>
      </c>
      <c r="Y97" s="231" t="s">
        <v>122</v>
      </c>
      <c r="Z97" s="211"/>
      <c r="AA97" s="211"/>
      <c r="AB97" s="211"/>
      <c r="AC97" s="211"/>
      <c r="AD97" s="211"/>
      <c r="AE97" s="211"/>
      <c r="AF97" s="211"/>
      <c r="AG97" s="211" t="s">
        <v>123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28"/>
      <c r="B98" s="229"/>
      <c r="C98" s="266" t="s">
        <v>245</v>
      </c>
      <c r="D98" s="254"/>
      <c r="E98" s="254"/>
      <c r="F98" s="254"/>
      <c r="G98" s="254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1"/>
      <c r="AA98" s="211"/>
      <c r="AB98" s="211"/>
      <c r="AC98" s="211"/>
      <c r="AD98" s="211"/>
      <c r="AE98" s="211"/>
      <c r="AF98" s="211"/>
      <c r="AG98" s="211" t="s">
        <v>125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5">
      <c r="A99" s="228"/>
      <c r="B99" s="229"/>
      <c r="C99" s="267" t="s">
        <v>246</v>
      </c>
      <c r="D99" s="255"/>
      <c r="E99" s="255"/>
      <c r="F99" s="255"/>
      <c r="G99" s="255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1"/>
      <c r="AA99" s="211"/>
      <c r="AB99" s="211"/>
      <c r="AC99" s="211"/>
      <c r="AD99" s="211"/>
      <c r="AE99" s="211"/>
      <c r="AF99" s="211"/>
      <c r="AG99" s="211" t="s">
        <v>125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 x14ac:dyDescent="0.25">
      <c r="A100" s="228"/>
      <c r="B100" s="229"/>
      <c r="C100" s="267" t="s">
        <v>534</v>
      </c>
      <c r="D100" s="255"/>
      <c r="E100" s="255"/>
      <c r="F100" s="255"/>
      <c r="G100" s="255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1"/>
      <c r="AA100" s="211"/>
      <c r="AB100" s="211"/>
      <c r="AC100" s="211"/>
      <c r="AD100" s="211"/>
      <c r="AE100" s="211"/>
      <c r="AF100" s="211"/>
      <c r="AG100" s="211" t="s">
        <v>125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3" x14ac:dyDescent="0.25">
      <c r="A101" s="228"/>
      <c r="B101" s="229"/>
      <c r="C101" s="267" t="s">
        <v>247</v>
      </c>
      <c r="D101" s="255"/>
      <c r="E101" s="255"/>
      <c r="F101" s="255"/>
      <c r="G101" s="255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1"/>
      <c r="AA101" s="211"/>
      <c r="AB101" s="211"/>
      <c r="AC101" s="211"/>
      <c r="AD101" s="211"/>
      <c r="AE101" s="211"/>
      <c r="AF101" s="211"/>
      <c r="AG101" s="211" t="s">
        <v>125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5">
      <c r="A102" s="228"/>
      <c r="B102" s="229"/>
      <c r="C102" s="269" t="s">
        <v>248</v>
      </c>
      <c r="D102" s="235"/>
      <c r="E102" s="236">
        <v>18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1"/>
      <c r="AA102" s="211"/>
      <c r="AB102" s="211"/>
      <c r="AC102" s="211"/>
      <c r="AD102" s="211"/>
      <c r="AE102" s="211"/>
      <c r="AF102" s="211"/>
      <c r="AG102" s="211" t="s">
        <v>145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5">
      <c r="A103" s="256">
        <v>30</v>
      </c>
      <c r="B103" s="257" t="s">
        <v>249</v>
      </c>
      <c r="C103" s="268" t="s">
        <v>250</v>
      </c>
      <c r="D103" s="258" t="s">
        <v>193</v>
      </c>
      <c r="E103" s="259">
        <v>2.7359999999999999E-2</v>
      </c>
      <c r="F103" s="260"/>
      <c r="G103" s="261">
        <f>ROUND(E103*F103,2)</f>
        <v>0</v>
      </c>
      <c r="H103" s="260"/>
      <c r="I103" s="261">
        <f>ROUND(E103*H103,2)</f>
        <v>0</v>
      </c>
      <c r="J103" s="260"/>
      <c r="K103" s="261">
        <f>ROUND(E103*J103,2)</f>
        <v>0</v>
      </c>
      <c r="L103" s="261">
        <v>21</v>
      </c>
      <c r="M103" s="261">
        <f>G103*(1+L103/100)</f>
        <v>0</v>
      </c>
      <c r="N103" s="259">
        <v>0</v>
      </c>
      <c r="O103" s="259">
        <f>ROUND(E103*N103,2)</f>
        <v>0</v>
      </c>
      <c r="P103" s="259">
        <v>0</v>
      </c>
      <c r="Q103" s="259">
        <f>ROUND(E103*P103,2)</f>
        <v>0</v>
      </c>
      <c r="R103" s="261"/>
      <c r="S103" s="261" t="s">
        <v>142</v>
      </c>
      <c r="T103" s="262" t="s">
        <v>142</v>
      </c>
      <c r="U103" s="231">
        <v>1.575</v>
      </c>
      <c r="V103" s="231">
        <f>ROUND(E103*U103,2)</f>
        <v>0.04</v>
      </c>
      <c r="W103" s="231"/>
      <c r="X103" s="231" t="s">
        <v>194</v>
      </c>
      <c r="Y103" s="231" t="s">
        <v>122</v>
      </c>
      <c r="Z103" s="211"/>
      <c r="AA103" s="211"/>
      <c r="AB103" s="211"/>
      <c r="AC103" s="211"/>
      <c r="AD103" s="211"/>
      <c r="AE103" s="211"/>
      <c r="AF103" s="211"/>
      <c r="AG103" s="211" t="s">
        <v>195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5">
      <c r="A104" s="240" t="s">
        <v>114</v>
      </c>
      <c r="B104" s="241" t="s">
        <v>67</v>
      </c>
      <c r="C104" s="264" t="s">
        <v>68</v>
      </c>
      <c r="D104" s="242"/>
      <c r="E104" s="243"/>
      <c r="F104" s="244"/>
      <c r="G104" s="244">
        <f>SUMIF(AG105:AG110,"&lt;&gt;NOR",G105:G110)</f>
        <v>0</v>
      </c>
      <c r="H104" s="244"/>
      <c r="I104" s="244">
        <f>SUM(I105:I110)</f>
        <v>0</v>
      </c>
      <c r="J104" s="244"/>
      <c r="K104" s="244">
        <f>SUM(K105:K110)</f>
        <v>0</v>
      </c>
      <c r="L104" s="244"/>
      <c r="M104" s="244">
        <f>SUM(M105:M110)</f>
        <v>0</v>
      </c>
      <c r="N104" s="243"/>
      <c r="O104" s="243">
        <f>SUM(O105:O110)</f>
        <v>0</v>
      </c>
      <c r="P104" s="243"/>
      <c r="Q104" s="243">
        <f>SUM(Q105:Q110)</f>
        <v>0</v>
      </c>
      <c r="R104" s="244"/>
      <c r="S104" s="244"/>
      <c r="T104" s="245"/>
      <c r="U104" s="239"/>
      <c r="V104" s="239">
        <f>SUM(V105:V110)</f>
        <v>0</v>
      </c>
      <c r="W104" s="239"/>
      <c r="X104" s="239"/>
      <c r="Y104" s="239"/>
      <c r="AG104" t="s">
        <v>115</v>
      </c>
    </row>
    <row r="105" spans="1:60" outlineLevel="1" x14ac:dyDescent="0.25">
      <c r="A105" s="247">
        <v>31</v>
      </c>
      <c r="B105" s="248" t="s">
        <v>251</v>
      </c>
      <c r="C105" s="265" t="s">
        <v>252</v>
      </c>
      <c r="D105" s="249" t="s">
        <v>118</v>
      </c>
      <c r="E105" s="250">
        <v>2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119</v>
      </c>
      <c r="T105" s="253" t="s">
        <v>120</v>
      </c>
      <c r="U105" s="231">
        <v>0</v>
      </c>
      <c r="V105" s="231">
        <f>ROUND(E105*U105,2)</f>
        <v>0</v>
      </c>
      <c r="W105" s="231"/>
      <c r="X105" s="231" t="s">
        <v>121</v>
      </c>
      <c r="Y105" s="231" t="s">
        <v>122</v>
      </c>
      <c r="Z105" s="211"/>
      <c r="AA105" s="211"/>
      <c r="AB105" s="211"/>
      <c r="AC105" s="211"/>
      <c r="AD105" s="211"/>
      <c r="AE105" s="211"/>
      <c r="AF105" s="211"/>
      <c r="AG105" s="211" t="s">
        <v>123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2" x14ac:dyDescent="0.25">
      <c r="A106" s="228"/>
      <c r="B106" s="229"/>
      <c r="C106" s="266" t="s">
        <v>253</v>
      </c>
      <c r="D106" s="254"/>
      <c r="E106" s="254"/>
      <c r="F106" s="254"/>
      <c r="G106" s="254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1"/>
      <c r="AA106" s="211"/>
      <c r="AB106" s="211"/>
      <c r="AC106" s="211"/>
      <c r="AD106" s="211"/>
      <c r="AE106" s="211"/>
      <c r="AF106" s="211"/>
      <c r="AG106" s="211" t="s">
        <v>125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3" x14ac:dyDescent="0.25">
      <c r="A107" s="228"/>
      <c r="B107" s="229"/>
      <c r="C107" s="267" t="s">
        <v>254</v>
      </c>
      <c r="D107" s="255"/>
      <c r="E107" s="255"/>
      <c r="F107" s="255"/>
      <c r="G107" s="255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1"/>
      <c r="AA107" s="211"/>
      <c r="AB107" s="211"/>
      <c r="AC107" s="211"/>
      <c r="AD107" s="211"/>
      <c r="AE107" s="211"/>
      <c r="AF107" s="211"/>
      <c r="AG107" s="211" t="s">
        <v>125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 x14ac:dyDescent="0.25">
      <c r="A108" s="228"/>
      <c r="B108" s="229"/>
      <c r="C108" s="267" t="s">
        <v>255</v>
      </c>
      <c r="D108" s="255"/>
      <c r="E108" s="255"/>
      <c r="F108" s="255"/>
      <c r="G108" s="255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1"/>
      <c r="AA108" s="211"/>
      <c r="AB108" s="211"/>
      <c r="AC108" s="211"/>
      <c r="AD108" s="211"/>
      <c r="AE108" s="211"/>
      <c r="AF108" s="211"/>
      <c r="AG108" s="211" t="s">
        <v>125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 x14ac:dyDescent="0.25">
      <c r="A109" s="228"/>
      <c r="B109" s="229"/>
      <c r="C109" s="267" t="s">
        <v>256</v>
      </c>
      <c r="D109" s="255"/>
      <c r="E109" s="255"/>
      <c r="F109" s="255"/>
      <c r="G109" s="255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1"/>
      <c r="AA109" s="211"/>
      <c r="AB109" s="211"/>
      <c r="AC109" s="211"/>
      <c r="AD109" s="211"/>
      <c r="AE109" s="211"/>
      <c r="AF109" s="211"/>
      <c r="AG109" s="211" t="s">
        <v>125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 x14ac:dyDescent="0.25">
      <c r="A110" s="228"/>
      <c r="B110" s="229"/>
      <c r="C110" s="267" t="s">
        <v>257</v>
      </c>
      <c r="D110" s="255"/>
      <c r="E110" s="255"/>
      <c r="F110" s="255"/>
      <c r="G110" s="255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1"/>
      <c r="AA110" s="211"/>
      <c r="AB110" s="211"/>
      <c r="AC110" s="211"/>
      <c r="AD110" s="211"/>
      <c r="AE110" s="211"/>
      <c r="AF110" s="211"/>
      <c r="AG110" s="211" t="s">
        <v>125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x14ac:dyDescent="0.25">
      <c r="A111" s="240" t="s">
        <v>114</v>
      </c>
      <c r="B111" s="241" t="s">
        <v>69</v>
      </c>
      <c r="C111" s="264" t="s">
        <v>70</v>
      </c>
      <c r="D111" s="242"/>
      <c r="E111" s="243"/>
      <c r="F111" s="244"/>
      <c r="G111" s="244">
        <f>SUMIF(AG112:AG153,"&lt;&gt;NOR",G112:G153)</f>
        <v>0</v>
      </c>
      <c r="H111" s="244"/>
      <c r="I111" s="244">
        <f>SUM(I112:I153)</f>
        <v>0</v>
      </c>
      <c r="J111" s="244"/>
      <c r="K111" s="244">
        <f>SUM(K112:K153)</f>
        <v>0</v>
      </c>
      <c r="L111" s="244"/>
      <c r="M111" s="244">
        <f>SUM(M112:M153)</f>
        <v>0</v>
      </c>
      <c r="N111" s="243"/>
      <c r="O111" s="243">
        <f>SUM(O112:O153)</f>
        <v>25.12</v>
      </c>
      <c r="P111" s="243"/>
      <c r="Q111" s="243">
        <f>SUM(Q112:Q153)</f>
        <v>6.87</v>
      </c>
      <c r="R111" s="244"/>
      <c r="S111" s="244"/>
      <c r="T111" s="245"/>
      <c r="U111" s="239"/>
      <c r="V111" s="239">
        <f>SUM(V112:V153)</f>
        <v>859.88999999999987</v>
      </c>
      <c r="W111" s="239"/>
      <c r="X111" s="239"/>
      <c r="Y111" s="239"/>
      <c r="AG111" t="s">
        <v>115</v>
      </c>
    </row>
    <row r="112" spans="1:60" outlineLevel="1" x14ac:dyDescent="0.25">
      <c r="A112" s="247">
        <v>32</v>
      </c>
      <c r="B112" s="248" t="s">
        <v>258</v>
      </c>
      <c r="C112" s="265" t="s">
        <v>259</v>
      </c>
      <c r="D112" s="249" t="s">
        <v>260</v>
      </c>
      <c r="E112" s="250">
        <v>7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8.4709999999999994E-2</v>
      </c>
      <c r="O112" s="250">
        <f>ROUND(E112*N112,2)</f>
        <v>0.59</v>
      </c>
      <c r="P112" s="250">
        <v>0</v>
      </c>
      <c r="Q112" s="250">
        <f>ROUND(E112*P112,2)</f>
        <v>0</v>
      </c>
      <c r="R112" s="252"/>
      <c r="S112" s="252" t="s">
        <v>142</v>
      </c>
      <c r="T112" s="253" t="s">
        <v>142</v>
      </c>
      <c r="U112" s="231">
        <v>26</v>
      </c>
      <c r="V112" s="231">
        <f>ROUND(E112*U112,2)</f>
        <v>182</v>
      </c>
      <c r="W112" s="231"/>
      <c r="X112" s="231" t="s">
        <v>121</v>
      </c>
      <c r="Y112" s="231" t="s">
        <v>122</v>
      </c>
      <c r="Z112" s="211"/>
      <c r="AA112" s="211"/>
      <c r="AB112" s="211"/>
      <c r="AC112" s="211"/>
      <c r="AD112" s="211"/>
      <c r="AE112" s="211"/>
      <c r="AF112" s="211"/>
      <c r="AG112" s="211" t="s">
        <v>123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 x14ac:dyDescent="0.25">
      <c r="A113" s="228"/>
      <c r="B113" s="229"/>
      <c r="C113" s="266" t="s">
        <v>261</v>
      </c>
      <c r="D113" s="254"/>
      <c r="E113" s="254"/>
      <c r="F113" s="254"/>
      <c r="G113" s="254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1"/>
      <c r="AA113" s="211"/>
      <c r="AB113" s="211"/>
      <c r="AC113" s="211"/>
      <c r="AD113" s="211"/>
      <c r="AE113" s="211"/>
      <c r="AF113" s="211"/>
      <c r="AG113" s="211" t="s">
        <v>125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0.399999999999999" outlineLevel="1" x14ac:dyDescent="0.25">
      <c r="A114" s="247">
        <v>33</v>
      </c>
      <c r="B114" s="248" t="s">
        <v>262</v>
      </c>
      <c r="C114" s="265" t="s">
        <v>263</v>
      </c>
      <c r="D114" s="249" t="s">
        <v>164</v>
      </c>
      <c r="E114" s="250">
        <v>134.47999999999999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6.9999999999999994E-5</v>
      </c>
      <c r="O114" s="250">
        <f>ROUND(E114*N114,2)</f>
        <v>0.01</v>
      </c>
      <c r="P114" s="250">
        <v>0</v>
      </c>
      <c r="Q114" s="250">
        <f>ROUND(E114*P114,2)</f>
        <v>0</v>
      </c>
      <c r="R114" s="252"/>
      <c r="S114" s="252" t="s">
        <v>142</v>
      </c>
      <c r="T114" s="253" t="s">
        <v>142</v>
      </c>
      <c r="U114" s="231">
        <v>0.34200000000000003</v>
      </c>
      <c r="V114" s="231">
        <f>ROUND(E114*U114,2)</f>
        <v>45.99</v>
      </c>
      <c r="W114" s="231"/>
      <c r="X114" s="231" t="s">
        <v>121</v>
      </c>
      <c r="Y114" s="231" t="s">
        <v>122</v>
      </c>
      <c r="Z114" s="211"/>
      <c r="AA114" s="211"/>
      <c r="AB114" s="211"/>
      <c r="AC114" s="211"/>
      <c r="AD114" s="211"/>
      <c r="AE114" s="211"/>
      <c r="AF114" s="211"/>
      <c r="AG114" s="211" t="s">
        <v>123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 x14ac:dyDescent="0.25">
      <c r="A115" s="228"/>
      <c r="B115" s="229"/>
      <c r="C115" s="269" t="s">
        <v>264</v>
      </c>
      <c r="D115" s="235"/>
      <c r="E115" s="236">
        <v>134.47999999999999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1"/>
      <c r="AA115" s="211"/>
      <c r="AB115" s="211"/>
      <c r="AC115" s="211"/>
      <c r="AD115" s="211"/>
      <c r="AE115" s="211"/>
      <c r="AF115" s="211"/>
      <c r="AG115" s="211" t="s">
        <v>145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47">
        <v>34</v>
      </c>
      <c r="B116" s="248" t="s">
        <v>265</v>
      </c>
      <c r="C116" s="265" t="s">
        <v>266</v>
      </c>
      <c r="D116" s="249" t="s">
        <v>141</v>
      </c>
      <c r="E116" s="250">
        <v>1065.2972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21</v>
      </c>
      <c r="M116" s="252">
        <f>G116*(1+L116/100)</f>
        <v>0</v>
      </c>
      <c r="N116" s="250">
        <v>0</v>
      </c>
      <c r="O116" s="250">
        <f>ROUND(E116*N116,2)</f>
        <v>0</v>
      </c>
      <c r="P116" s="250">
        <v>0</v>
      </c>
      <c r="Q116" s="250">
        <f>ROUND(E116*P116,2)</f>
        <v>0</v>
      </c>
      <c r="R116" s="252"/>
      <c r="S116" s="252" t="s">
        <v>142</v>
      </c>
      <c r="T116" s="253" t="s">
        <v>142</v>
      </c>
      <c r="U116" s="231">
        <v>0.27</v>
      </c>
      <c r="V116" s="231">
        <f>ROUND(E116*U116,2)</f>
        <v>287.63</v>
      </c>
      <c r="W116" s="231"/>
      <c r="X116" s="231" t="s">
        <v>121</v>
      </c>
      <c r="Y116" s="231" t="s">
        <v>122</v>
      </c>
      <c r="Z116" s="211"/>
      <c r="AA116" s="211"/>
      <c r="AB116" s="211"/>
      <c r="AC116" s="211"/>
      <c r="AD116" s="211"/>
      <c r="AE116" s="211"/>
      <c r="AF116" s="211"/>
      <c r="AG116" s="211" t="s">
        <v>123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2" x14ac:dyDescent="0.25">
      <c r="A117" s="228"/>
      <c r="B117" s="229"/>
      <c r="C117" s="269" t="s">
        <v>267</v>
      </c>
      <c r="D117" s="235"/>
      <c r="E117" s="236">
        <v>293.73099999999999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1"/>
      <c r="AA117" s="211"/>
      <c r="AB117" s="211"/>
      <c r="AC117" s="211"/>
      <c r="AD117" s="211"/>
      <c r="AE117" s="211"/>
      <c r="AF117" s="211"/>
      <c r="AG117" s="211" t="s">
        <v>145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3" x14ac:dyDescent="0.25">
      <c r="A118" s="228"/>
      <c r="B118" s="229"/>
      <c r="C118" s="269" t="s">
        <v>268</v>
      </c>
      <c r="D118" s="235"/>
      <c r="E118" s="236">
        <v>477.83519999999999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1"/>
      <c r="AA118" s="211"/>
      <c r="AB118" s="211"/>
      <c r="AC118" s="211"/>
      <c r="AD118" s="211"/>
      <c r="AE118" s="211"/>
      <c r="AF118" s="211"/>
      <c r="AG118" s="211" t="s">
        <v>145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 x14ac:dyDescent="0.25">
      <c r="A119" s="228"/>
      <c r="B119" s="229"/>
      <c r="C119" s="269" t="s">
        <v>269</v>
      </c>
      <c r="D119" s="235"/>
      <c r="E119" s="236">
        <v>293.73099999999999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1"/>
      <c r="AA119" s="211"/>
      <c r="AB119" s="211"/>
      <c r="AC119" s="211"/>
      <c r="AD119" s="211"/>
      <c r="AE119" s="211"/>
      <c r="AF119" s="211"/>
      <c r="AG119" s="211" t="s">
        <v>145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47">
        <v>35</v>
      </c>
      <c r="B120" s="248" t="s">
        <v>270</v>
      </c>
      <c r="C120" s="265" t="s">
        <v>271</v>
      </c>
      <c r="D120" s="249" t="s">
        <v>141</v>
      </c>
      <c r="E120" s="250">
        <v>1065.2972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21</v>
      </c>
      <c r="M120" s="252">
        <f>G120*(1+L120/100)</f>
        <v>0</v>
      </c>
      <c r="N120" s="250">
        <v>2.0000000000000002E-5</v>
      </c>
      <c r="O120" s="250">
        <f>ROUND(E120*N120,2)</f>
        <v>0.02</v>
      </c>
      <c r="P120" s="250">
        <v>0</v>
      </c>
      <c r="Q120" s="250">
        <f>ROUND(E120*P120,2)</f>
        <v>0</v>
      </c>
      <c r="R120" s="252"/>
      <c r="S120" s="252" t="s">
        <v>142</v>
      </c>
      <c r="T120" s="253" t="s">
        <v>142</v>
      </c>
      <c r="U120" s="231">
        <v>0.08</v>
      </c>
      <c r="V120" s="231">
        <f>ROUND(E120*U120,2)</f>
        <v>85.22</v>
      </c>
      <c r="W120" s="231"/>
      <c r="X120" s="231" t="s">
        <v>121</v>
      </c>
      <c r="Y120" s="231" t="s">
        <v>122</v>
      </c>
      <c r="Z120" s="211"/>
      <c r="AA120" s="211"/>
      <c r="AB120" s="211"/>
      <c r="AC120" s="211"/>
      <c r="AD120" s="211"/>
      <c r="AE120" s="211"/>
      <c r="AF120" s="211"/>
      <c r="AG120" s="211" t="s">
        <v>123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5">
      <c r="A121" s="228"/>
      <c r="B121" s="229"/>
      <c r="C121" s="266" t="s">
        <v>272</v>
      </c>
      <c r="D121" s="254"/>
      <c r="E121" s="254"/>
      <c r="F121" s="254"/>
      <c r="G121" s="254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1"/>
      <c r="AA121" s="211"/>
      <c r="AB121" s="211"/>
      <c r="AC121" s="211"/>
      <c r="AD121" s="211"/>
      <c r="AE121" s="211"/>
      <c r="AF121" s="211"/>
      <c r="AG121" s="211" t="s">
        <v>125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2" x14ac:dyDescent="0.25">
      <c r="A122" s="228"/>
      <c r="B122" s="229"/>
      <c r="C122" s="269" t="s">
        <v>267</v>
      </c>
      <c r="D122" s="235"/>
      <c r="E122" s="236">
        <v>293.73099999999999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1"/>
      <c r="AA122" s="211"/>
      <c r="AB122" s="211"/>
      <c r="AC122" s="211"/>
      <c r="AD122" s="211"/>
      <c r="AE122" s="211"/>
      <c r="AF122" s="211"/>
      <c r="AG122" s="211" t="s">
        <v>145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3" x14ac:dyDescent="0.25">
      <c r="A123" s="228"/>
      <c r="B123" s="229"/>
      <c r="C123" s="269" t="s">
        <v>268</v>
      </c>
      <c r="D123" s="235"/>
      <c r="E123" s="236">
        <v>477.83519999999999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1"/>
      <c r="AA123" s="211"/>
      <c r="AB123" s="211"/>
      <c r="AC123" s="211"/>
      <c r="AD123" s="211"/>
      <c r="AE123" s="211"/>
      <c r="AF123" s="211"/>
      <c r="AG123" s="211" t="s">
        <v>145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3" x14ac:dyDescent="0.25">
      <c r="A124" s="228"/>
      <c r="B124" s="229"/>
      <c r="C124" s="269" t="s">
        <v>269</v>
      </c>
      <c r="D124" s="235"/>
      <c r="E124" s="236">
        <v>293.73099999999999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1"/>
      <c r="AA124" s="211"/>
      <c r="AB124" s="211"/>
      <c r="AC124" s="211"/>
      <c r="AD124" s="211"/>
      <c r="AE124" s="211"/>
      <c r="AF124" s="211"/>
      <c r="AG124" s="211" t="s">
        <v>145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5">
      <c r="A125" s="247">
        <v>36</v>
      </c>
      <c r="B125" s="248" t="s">
        <v>273</v>
      </c>
      <c r="C125" s="265" t="s">
        <v>274</v>
      </c>
      <c r="D125" s="249" t="s">
        <v>141</v>
      </c>
      <c r="E125" s="250">
        <v>1065.2972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5.0000000000000001E-3</v>
      </c>
      <c r="Q125" s="250">
        <f>ROUND(E125*P125,2)</f>
        <v>5.33</v>
      </c>
      <c r="R125" s="252"/>
      <c r="S125" s="252" t="s">
        <v>142</v>
      </c>
      <c r="T125" s="253" t="s">
        <v>142</v>
      </c>
      <c r="U125" s="231">
        <v>0.05</v>
      </c>
      <c r="V125" s="231">
        <f>ROUND(E125*U125,2)</f>
        <v>53.26</v>
      </c>
      <c r="W125" s="231"/>
      <c r="X125" s="231" t="s">
        <v>121</v>
      </c>
      <c r="Y125" s="231" t="s">
        <v>122</v>
      </c>
      <c r="Z125" s="211"/>
      <c r="AA125" s="211"/>
      <c r="AB125" s="211"/>
      <c r="AC125" s="211"/>
      <c r="AD125" s="211"/>
      <c r="AE125" s="211"/>
      <c r="AF125" s="211"/>
      <c r="AG125" s="211" t="s">
        <v>123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 x14ac:dyDescent="0.25">
      <c r="A126" s="228"/>
      <c r="B126" s="229"/>
      <c r="C126" s="269" t="s">
        <v>267</v>
      </c>
      <c r="D126" s="235"/>
      <c r="E126" s="236">
        <v>293.73099999999999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1"/>
      <c r="AA126" s="211"/>
      <c r="AB126" s="211"/>
      <c r="AC126" s="211"/>
      <c r="AD126" s="211"/>
      <c r="AE126" s="211"/>
      <c r="AF126" s="211"/>
      <c r="AG126" s="211" t="s">
        <v>145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3" x14ac:dyDescent="0.25">
      <c r="A127" s="228"/>
      <c r="B127" s="229"/>
      <c r="C127" s="269" t="s">
        <v>268</v>
      </c>
      <c r="D127" s="235"/>
      <c r="E127" s="236">
        <v>477.83519999999999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1"/>
      <c r="AA127" s="211"/>
      <c r="AB127" s="211"/>
      <c r="AC127" s="211"/>
      <c r="AD127" s="211"/>
      <c r="AE127" s="211"/>
      <c r="AF127" s="211"/>
      <c r="AG127" s="211" t="s">
        <v>145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3" x14ac:dyDescent="0.25">
      <c r="A128" s="228"/>
      <c r="B128" s="229"/>
      <c r="C128" s="269" t="s">
        <v>269</v>
      </c>
      <c r="D128" s="235"/>
      <c r="E128" s="236">
        <v>293.73099999999999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1"/>
      <c r="AA128" s="211"/>
      <c r="AB128" s="211"/>
      <c r="AC128" s="211"/>
      <c r="AD128" s="211"/>
      <c r="AE128" s="211"/>
      <c r="AF128" s="211"/>
      <c r="AG128" s="211" t="s">
        <v>145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5">
      <c r="A129" s="247">
        <v>37</v>
      </c>
      <c r="B129" s="248" t="s">
        <v>275</v>
      </c>
      <c r="C129" s="265" t="s">
        <v>276</v>
      </c>
      <c r="D129" s="249" t="s">
        <v>141</v>
      </c>
      <c r="E129" s="250">
        <v>1065.2972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1.4499999999999999E-3</v>
      </c>
      <c r="Q129" s="250">
        <f>ROUND(E129*P129,2)</f>
        <v>1.54</v>
      </c>
      <c r="R129" s="252"/>
      <c r="S129" s="252" t="s">
        <v>142</v>
      </c>
      <c r="T129" s="253" t="s">
        <v>142</v>
      </c>
      <c r="U129" s="231">
        <v>0.04</v>
      </c>
      <c r="V129" s="231">
        <f>ROUND(E129*U129,2)</f>
        <v>42.61</v>
      </c>
      <c r="W129" s="231"/>
      <c r="X129" s="231" t="s">
        <v>121</v>
      </c>
      <c r="Y129" s="231" t="s">
        <v>122</v>
      </c>
      <c r="Z129" s="211"/>
      <c r="AA129" s="211"/>
      <c r="AB129" s="211"/>
      <c r="AC129" s="211"/>
      <c r="AD129" s="211"/>
      <c r="AE129" s="211"/>
      <c r="AF129" s="211"/>
      <c r="AG129" s="211" t="s">
        <v>123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2" x14ac:dyDescent="0.25">
      <c r="A130" s="228"/>
      <c r="B130" s="229"/>
      <c r="C130" s="269" t="s">
        <v>267</v>
      </c>
      <c r="D130" s="235"/>
      <c r="E130" s="236">
        <v>293.73099999999999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1"/>
      <c r="AA130" s="211"/>
      <c r="AB130" s="211"/>
      <c r="AC130" s="211"/>
      <c r="AD130" s="211"/>
      <c r="AE130" s="211"/>
      <c r="AF130" s="211"/>
      <c r="AG130" s="211" t="s">
        <v>145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3" x14ac:dyDescent="0.25">
      <c r="A131" s="228"/>
      <c r="B131" s="229"/>
      <c r="C131" s="269" t="s">
        <v>268</v>
      </c>
      <c r="D131" s="235"/>
      <c r="E131" s="236">
        <v>477.83519999999999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1"/>
      <c r="AA131" s="211"/>
      <c r="AB131" s="211"/>
      <c r="AC131" s="211"/>
      <c r="AD131" s="211"/>
      <c r="AE131" s="211"/>
      <c r="AF131" s="211"/>
      <c r="AG131" s="211" t="s">
        <v>145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3" x14ac:dyDescent="0.25">
      <c r="A132" s="228"/>
      <c r="B132" s="229"/>
      <c r="C132" s="269" t="s">
        <v>269</v>
      </c>
      <c r="D132" s="235"/>
      <c r="E132" s="236">
        <v>293.73099999999999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1"/>
      <c r="AA132" s="211"/>
      <c r="AB132" s="211"/>
      <c r="AC132" s="211"/>
      <c r="AD132" s="211"/>
      <c r="AE132" s="211"/>
      <c r="AF132" s="211"/>
      <c r="AG132" s="211" t="s">
        <v>145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5">
      <c r="A133" s="247">
        <v>38</v>
      </c>
      <c r="B133" s="248" t="s">
        <v>277</v>
      </c>
      <c r="C133" s="265" t="s">
        <v>278</v>
      </c>
      <c r="D133" s="249" t="s">
        <v>211</v>
      </c>
      <c r="E133" s="250">
        <v>31.642489999999999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2.3570000000000001E-2</v>
      </c>
      <c r="O133" s="250">
        <f>ROUND(E133*N133,2)</f>
        <v>0.75</v>
      </c>
      <c r="P133" s="250">
        <v>0</v>
      </c>
      <c r="Q133" s="250">
        <f>ROUND(E133*P133,2)</f>
        <v>0</v>
      </c>
      <c r="R133" s="252"/>
      <c r="S133" s="252" t="s">
        <v>142</v>
      </c>
      <c r="T133" s="253" t="s">
        <v>142</v>
      </c>
      <c r="U133" s="231">
        <v>0</v>
      </c>
      <c r="V133" s="231">
        <f>ROUND(E133*U133,2)</f>
        <v>0</v>
      </c>
      <c r="W133" s="231"/>
      <c r="X133" s="231" t="s">
        <v>121</v>
      </c>
      <c r="Y133" s="231" t="s">
        <v>122</v>
      </c>
      <c r="Z133" s="211"/>
      <c r="AA133" s="211"/>
      <c r="AB133" s="211"/>
      <c r="AC133" s="211"/>
      <c r="AD133" s="211"/>
      <c r="AE133" s="211"/>
      <c r="AF133" s="211"/>
      <c r="AG133" s="211" t="s">
        <v>123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2" x14ac:dyDescent="0.25">
      <c r="A134" s="228"/>
      <c r="B134" s="229"/>
      <c r="C134" s="269" t="s">
        <v>279</v>
      </c>
      <c r="D134" s="235"/>
      <c r="E134" s="236">
        <v>5.7526000000000002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1"/>
      <c r="AA134" s="211"/>
      <c r="AB134" s="211"/>
      <c r="AC134" s="211"/>
      <c r="AD134" s="211"/>
      <c r="AE134" s="211"/>
      <c r="AF134" s="211"/>
      <c r="AG134" s="211" t="s">
        <v>145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3" x14ac:dyDescent="0.25">
      <c r="A135" s="228"/>
      <c r="B135" s="229"/>
      <c r="C135" s="269" t="s">
        <v>280</v>
      </c>
      <c r="D135" s="235"/>
      <c r="E135" s="236">
        <v>25.567129999999999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1"/>
      <c r="AA135" s="211"/>
      <c r="AB135" s="211"/>
      <c r="AC135" s="211"/>
      <c r="AD135" s="211"/>
      <c r="AE135" s="211"/>
      <c r="AF135" s="211"/>
      <c r="AG135" s="211" t="s">
        <v>145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3" x14ac:dyDescent="0.25">
      <c r="A136" s="228"/>
      <c r="B136" s="229"/>
      <c r="C136" s="269" t="s">
        <v>281</v>
      </c>
      <c r="D136" s="235"/>
      <c r="E136" s="236">
        <v>0.32274999999999998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1"/>
      <c r="AA136" s="211"/>
      <c r="AB136" s="211"/>
      <c r="AC136" s="211"/>
      <c r="AD136" s="211"/>
      <c r="AE136" s="211"/>
      <c r="AF136" s="211"/>
      <c r="AG136" s="211" t="s">
        <v>145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5">
      <c r="A137" s="247">
        <v>39</v>
      </c>
      <c r="B137" s="248" t="s">
        <v>282</v>
      </c>
      <c r="C137" s="265" t="s">
        <v>283</v>
      </c>
      <c r="D137" s="249" t="s">
        <v>141</v>
      </c>
      <c r="E137" s="250">
        <v>156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142</v>
      </c>
      <c r="T137" s="253" t="s">
        <v>142</v>
      </c>
      <c r="U137" s="231">
        <v>0.252</v>
      </c>
      <c r="V137" s="231">
        <f>ROUND(E137*U137,2)</f>
        <v>39.31</v>
      </c>
      <c r="W137" s="231"/>
      <c r="X137" s="231" t="s">
        <v>121</v>
      </c>
      <c r="Y137" s="231" t="s">
        <v>122</v>
      </c>
      <c r="Z137" s="211"/>
      <c r="AA137" s="211"/>
      <c r="AB137" s="211"/>
      <c r="AC137" s="211"/>
      <c r="AD137" s="211"/>
      <c r="AE137" s="211"/>
      <c r="AF137" s="211"/>
      <c r="AG137" s="211" t="s">
        <v>123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2" x14ac:dyDescent="0.25">
      <c r="A138" s="228"/>
      <c r="B138" s="229"/>
      <c r="C138" s="269" t="s">
        <v>284</v>
      </c>
      <c r="D138" s="235"/>
      <c r="E138" s="236">
        <v>156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1"/>
      <c r="AA138" s="211"/>
      <c r="AB138" s="211"/>
      <c r="AC138" s="211"/>
      <c r="AD138" s="211"/>
      <c r="AE138" s="211"/>
      <c r="AF138" s="211"/>
      <c r="AG138" s="211" t="s">
        <v>145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5">
      <c r="A139" s="247">
        <v>40</v>
      </c>
      <c r="B139" s="248" t="s">
        <v>285</v>
      </c>
      <c r="C139" s="265" t="s">
        <v>286</v>
      </c>
      <c r="D139" s="249" t="s">
        <v>141</v>
      </c>
      <c r="E139" s="250">
        <v>156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142</v>
      </c>
      <c r="T139" s="253" t="s">
        <v>142</v>
      </c>
      <c r="U139" s="231">
        <v>0.29899999999999999</v>
      </c>
      <c r="V139" s="231">
        <f>ROUND(E139*U139,2)</f>
        <v>46.64</v>
      </c>
      <c r="W139" s="231"/>
      <c r="X139" s="231" t="s">
        <v>121</v>
      </c>
      <c r="Y139" s="231" t="s">
        <v>122</v>
      </c>
      <c r="Z139" s="211"/>
      <c r="AA139" s="211"/>
      <c r="AB139" s="211"/>
      <c r="AC139" s="211"/>
      <c r="AD139" s="211"/>
      <c r="AE139" s="211"/>
      <c r="AF139" s="211"/>
      <c r="AG139" s="211" t="s">
        <v>123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2" x14ac:dyDescent="0.25">
      <c r="A140" s="228"/>
      <c r="B140" s="229"/>
      <c r="C140" s="269" t="s">
        <v>284</v>
      </c>
      <c r="D140" s="235"/>
      <c r="E140" s="236">
        <v>156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1"/>
      <c r="AA140" s="211"/>
      <c r="AB140" s="211"/>
      <c r="AC140" s="211"/>
      <c r="AD140" s="211"/>
      <c r="AE140" s="211"/>
      <c r="AF140" s="211"/>
      <c r="AG140" s="211" t="s">
        <v>145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5">
      <c r="A141" s="247">
        <v>41</v>
      </c>
      <c r="B141" s="248" t="s">
        <v>287</v>
      </c>
      <c r="C141" s="265" t="s">
        <v>288</v>
      </c>
      <c r="D141" s="249" t="s">
        <v>141</v>
      </c>
      <c r="E141" s="250">
        <v>156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142</v>
      </c>
      <c r="T141" s="253" t="s">
        <v>142</v>
      </c>
      <c r="U141" s="231">
        <v>0.19500000000000001</v>
      </c>
      <c r="V141" s="231">
        <f>ROUND(E141*U141,2)</f>
        <v>30.42</v>
      </c>
      <c r="W141" s="231"/>
      <c r="X141" s="231" t="s">
        <v>121</v>
      </c>
      <c r="Y141" s="231" t="s">
        <v>122</v>
      </c>
      <c r="Z141" s="211"/>
      <c r="AA141" s="211"/>
      <c r="AB141" s="211"/>
      <c r="AC141" s="211"/>
      <c r="AD141" s="211"/>
      <c r="AE141" s="211"/>
      <c r="AF141" s="211"/>
      <c r="AG141" s="211" t="s">
        <v>123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2" x14ac:dyDescent="0.25">
      <c r="A142" s="228"/>
      <c r="B142" s="229"/>
      <c r="C142" s="269" t="s">
        <v>284</v>
      </c>
      <c r="D142" s="235"/>
      <c r="E142" s="236">
        <v>156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1"/>
      <c r="AA142" s="211"/>
      <c r="AB142" s="211"/>
      <c r="AC142" s="211"/>
      <c r="AD142" s="211"/>
      <c r="AE142" s="211"/>
      <c r="AF142" s="211"/>
      <c r="AG142" s="211" t="s">
        <v>145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5">
      <c r="A143" s="247">
        <v>42</v>
      </c>
      <c r="B143" s="248" t="s">
        <v>289</v>
      </c>
      <c r="C143" s="265" t="s">
        <v>290</v>
      </c>
      <c r="D143" s="249" t="s">
        <v>211</v>
      </c>
      <c r="E143" s="250">
        <v>7.5839999999999996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2.9499999999999999E-3</v>
      </c>
      <c r="O143" s="250">
        <f>ROUND(E143*N143,2)</f>
        <v>0.02</v>
      </c>
      <c r="P143" s="250">
        <v>0</v>
      </c>
      <c r="Q143" s="250">
        <f>ROUND(E143*P143,2)</f>
        <v>0</v>
      </c>
      <c r="R143" s="252"/>
      <c r="S143" s="252" t="s">
        <v>142</v>
      </c>
      <c r="T143" s="253" t="s">
        <v>142</v>
      </c>
      <c r="U143" s="231">
        <v>0</v>
      </c>
      <c r="V143" s="231">
        <f>ROUND(E143*U143,2)</f>
        <v>0</v>
      </c>
      <c r="W143" s="231"/>
      <c r="X143" s="231" t="s">
        <v>121</v>
      </c>
      <c r="Y143" s="231" t="s">
        <v>122</v>
      </c>
      <c r="Z143" s="211"/>
      <c r="AA143" s="211"/>
      <c r="AB143" s="211"/>
      <c r="AC143" s="211"/>
      <c r="AD143" s="211"/>
      <c r="AE143" s="211"/>
      <c r="AF143" s="211"/>
      <c r="AG143" s="211" t="s">
        <v>123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2" x14ac:dyDescent="0.25">
      <c r="A144" s="228"/>
      <c r="B144" s="229"/>
      <c r="C144" s="269" t="s">
        <v>291</v>
      </c>
      <c r="D144" s="235"/>
      <c r="E144" s="236">
        <v>3.7440000000000002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1"/>
      <c r="AA144" s="211"/>
      <c r="AB144" s="211"/>
      <c r="AC144" s="211"/>
      <c r="AD144" s="211"/>
      <c r="AE144" s="211"/>
      <c r="AF144" s="211"/>
      <c r="AG144" s="211" t="s">
        <v>145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 x14ac:dyDescent="0.25">
      <c r="A145" s="228"/>
      <c r="B145" s="229"/>
      <c r="C145" s="269" t="s">
        <v>292</v>
      </c>
      <c r="D145" s="235"/>
      <c r="E145" s="236">
        <v>3.84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1"/>
      <c r="AA145" s="211"/>
      <c r="AB145" s="211"/>
      <c r="AC145" s="211"/>
      <c r="AD145" s="211"/>
      <c r="AE145" s="211"/>
      <c r="AF145" s="211"/>
      <c r="AG145" s="211" t="s">
        <v>145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5">
      <c r="A146" s="247">
        <v>43</v>
      </c>
      <c r="B146" s="248" t="s">
        <v>293</v>
      </c>
      <c r="C146" s="265" t="s">
        <v>294</v>
      </c>
      <c r="D146" s="249" t="s">
        <v>295</v>
      </c>
      <c r="E146" s="250">
        <v>10.906890000000001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0.55000000000000004</v>
      </c>
      <c r="O146" s="250">
        <f>ROUND(E146*N146,2)</f>
        <v>6</v>
      </c>
      <c r="P146" s="250">
        <v>0</v>
      </c>
      <c r="Q146" s="250">
        <f>ROUND(E146*P146,2)</f>
        <v>0</v>
      </c>
      <c r="R146" s="252"/>
      <c r="S146" s="252" t="s">
        <v>119</v>
      </c>
      <c r="T146" s="253" t="s">
        <v>296</v>
      </c>
      <c r="U146" s="231">
        <v>0</v>
      </c>
      <c r="V146" s="231">
        <f>ROUND(E146*U146,2)</f>
        <v>0</v>
      </c>
      <c r="W146" s="231"/>
      <c r="X146" s="231" t="s">
        <v>236</v>
      </c>
      <c r="Y146" s="231" t="s">
        <v>122</v>
      </c>
      <c r="Z146" s="211"/>
      <c r="AA146" s="211"/>
      <c r="AB146" s="211"/>
      <c r="AC146" s="211"/>
      <c r="AD146" s="211"/>
      <c r="AE146" s="211"/>
      <c r="AF146" s="211"/>
      <c r="AG146" s="211" t="s">
        <v>237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20.399999999999999" outlineLevel="2" x14ac:dyDescent="0.25">
      <c r="A147" s="228"/>
      <c r="B147" s="229"/>
      <c r="C147" s="269" t="s">
        <v>297</v>
      </c>
      <c r="D147" s="235"/>
      <c r="E147" s="236">
        <v>6.3278699999999999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1"/>
      <c r="AA147" s="211"/>
      <c r="AB147" s="211"/>
      <c r="AC147" s="211"/>
      <c r="AD147" s="211"/>
      <c r="AE147" s="211"/>
      <c r="AF147" s="211"/>
      <c r="AG147" s="211" t="s">
        <v>145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 x14ac:dyDescent="0.25">
      <c r="A148" s="228"/>
      <c r="B148" s="229"/>
      <c r="C148" s="269" t="s">
        <v>298</v>
      </c>
      <c r="D148" s="235"/>
      <c r="E148" s="236">
        <v>0.35503000000000001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1"/>
      <c r="AA148" s="211"/>
      <c r="AB148" s="211"/>
      <c r="AC148" s="211"/>
      <c r="AD148" s="211"/>
      <c r="AE148" s="211"/>
      <c r="AF148" s="211"/>
      <c r="AG148" s="211" t="s">
        <v>145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 x14ac:dyDescent="0.25">
      <c r="A149" s="228"/>
      <c r="B149" s="229"/>
      <c r="C149" s="269" t="s">
        <v>299</v>
      </c>
      <c r="D149" s="235"/>
      <c r="E149" s="236">
        <v>4.2240000000000002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1"/>
      <c r="AA149" s="211"/>
      <c r="AB149" s="211"/>
      <c r="AC149" s="211"/>
      <c r="AD149" s="211"/>
      <c r="AE149" s="211"/>
      <c r="AF149" s="211"/>
      <c r="AG149" s="211" t="s">
        <v>145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20.399999999999999" outlineLevel="1" x14ac:dyDescent="0.25">
      <c r="A150" s="247">
        <v>44</v>
      </c>
      <c r="B150" s="248" t="s">
        <v>300</v>
      </c>
      <c r="C150" s="265" t="s">
        <v>301</v>
      </c>
      <c r="D150" s="249" t="s">
        <v>211</v>
      </c>
      <c r="E150" s="250">
        <v>32.242249999999999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0.55000000000000004</v>
      </c>
      <c r="O150" s="250">
        <f>ROUND(E150*N150,2)</f>
        <v>17.73</v>
      </c>
      <c r="P150" s="250">
        <v>0</v>
      </c>
      <c r="Q150" s="250">
        <f>ROUND(E150*P150,2)</f>
        <v>0</v>
      </c>
      <c r="R150" s="252" t="s">
        <v>235</v>
      </c>
      <c r="S150" s="252" t="s">
        <v>142</v>
      </c>
      <c r="T150" s="253" t="s">
        <v>142</v>
      </c>
      <c r="U150" s="231">
        <v>0</v>
      </c>
      <c r="V150" s="231">
        <f>ROUND(E150*U150,2)</f>
        <v>0</v>
      </c>
      <c r="W150" s="231"/>
      <c r="X150" s="231" t="s">
        <v>236</v>
      </c>
      <c r="Y150" s="231" t="s">
        <v>122</v>
      </c>
      <c r="Z150" s="211"/>
      <c r="AA150" s="211"/>
      <c r="AB150" s="211"/>
      <c r="AC150" s="211"/>
      <c r="AD150" s="211"/>
      <c r="AE150" s="211"/>
      <c r="AF150" s="211"/>
      <c r="AG150" s="211" t="s">
        <v>237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2" x14ac:dyDescent="0.25">
      <c r="A151" s="228"/>
      <c r="B151" s="229"/>
      <c r="C151" s="269" t="s">
        <v>302</v>
      </c>
      <c r="D151" s="235"/>
      <c r="E151" s="236">
        <v>28.123850000000001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1"/>
      <c r="AA151" s="211"/>
      <c r="AB151" s="211"/>
      <c r="AC151" s="211"/>
      <c r="AD151" s="211"/>
      <c r="AE151" s="211"/>
      <c r="AF151" s="211"/>
      <c r="AG151" s="211" t="s">
        <v>145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 x14ac:dyDescent="0.25">
      <c r="A152" s="228"/>
      <c r="B152" s="229"/>
      <c r="C152" s="269" t="s">
        <v>303</v>
      </c>
      <c r="D152" s="235"/>
      <c r="E152" s="236">
        <v>4.1184000000000003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1"/>
      <c r="AA152" s="211"/>
      <c r="AB152" s="211"/>
      <c r="AC152" s="211"/>
      <c r="AD152" s="211"/>
      <c r="AE152" s="211"/>
      <c r="AF152" s="211"/>
      <c r="AG152" s="211" t="s">
        <v>145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5">
      <c r="A153" s="256">
        <v>45</v>
      </c>
      <c r="B153" s="257" t="s">
        <v>304</v>
      </c>
      <c r="C153" s="268" t="s">
        <v>305</v>
      </c>
      <c r="D153" s="258" t="s">
        <v>193</v>
      </c>
      <c r="E153" s="259">
        <v>25.123899999999999</v>
      </c>
      <c r="F153" s="260"/>
      <c r="G153" s="261">
        <f>ROUND(E153*F153,2)</f>
        <v>0</v>
      </c>
      <c r="H153" s="260"/>
      <c r="I153" s="261">
        <f>ROUND(E153*H153,2)</f>
        <v>0</v>
      </c>
      <c r="J153" s="260"/>
      <c r="K153" s="261">
        <f>ROUND(E153*J153,2)</f>
        <v>0</v>
      </c>
      <c r="L153" s="261">
        <v>21</v>
      </c>
      <c r="M153" s="261">
        <f>G153*(1+L153/100)</f>
        <v>0</v>
      </c>
      <c r="N153" s="259">
        <v>0</v>
      </c>
      <c r="O153" s="259">
        <f>ROUND(E153*N153,2)</f>
        <v>0</v>
      </c>
      <c r="P153" s="259">
        <v>0</v>
      </c>
      <c r="Q153" s="259">
        <f>ROUND(E153*P153,2)</f>
        <v>0</v>
      </c>
      <c r="R153" s="261"/>
      <c r="S153" s="261" t="s">
        <v>142</v>
      </c>
      <c r="T153" s="262" t="s">
        <v>142</v>
      </c>
      <c r="U153" s="231">
        <v>1.863</v>
      </c>
      <c r="V153" s="231">
        <f>ROUND(E153*U153,2)</f>
        <v>46.81</v>
      </c>
      <c r="W153" s="231"/>
      <c r="X153" s="231" t="s">
        <v>194</v>
      </c>
      <c r="Y153" s="231" t="s">
        <v>122</v>
      </c>
      <c r="Z153" s="211"/>
      <c r="AA153" s="211"/>
      <c r="AB153" s="211"/>
      <c r="AC153" s="211"/>
      <c r="AD153" s="211"/>
      <c r="AE153" s="211"/>
      <c r="AF153" s="211"/>
      <c r="AG153" s="211" t="s">
        <v>195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x14ac:dyDescent="0.25">
      <c r="A154" s="240" t="s">
        <v>114</v>
      </c>
      <c r="B154" s="241" t="s">
        <v>71</v>
      </c>
      <c r="C154" s="264" t="s">
        <v>72</v>
      </c>
      <c r="D154" s="242"/>
      <c r="E154" s="243"/>
      <c r="F154" s="244"/>
      <c r="G154" s="244">
        <f>SUMIF(AG155:AG220,"&lt;&gt;NOR",G155:G220)</f>
        <v>0</v>
      </c>
      <c r="H154" s="244"/>
      <c r="I154" s="244">
        <f>SUM(I155:I220)</f>
        <v>0</v>
      </c>
      <c r="J154" s="244"/>
      <c r="K154" s="244">
        <f>SUM(K155:K220)</f>
        <v>0</v>
      </c>
      <c r="L154" s="244"/>
      <c r="M154" s="244">
        <f>SUM(M155:M220)</f>
        <v>0</v>
      </c>
      <c r="N154" s="243"/>
      <c r="O154" s="243">
        <f>SUM(O155:O220)</f>
        <v>7.74</v>
      </c>
      <c r="P154" s="243"/>
      <c r="Q154" s="243">
        <f>SUM(Q155:Q220)</f>
        <v>0.83000000000000007</v>
      </c>
      <c r="R154" s="244"/>
      <c r="S154" s="244"/>
      <c r="T154" s="245"/>
      <c r="U154" s="239"/>
      <c r="V154" s="239">
        <f>SUM(V155:V220)</f>
        <v>1481.1399999999999</v>
      </c>
      <c r="W154" s="239"/>
      <c r="X154" s="239"/>
      <c r="Y154" s="239"/>
      <c r="AG154" t="s">
        <v>115</v>
      </c>
    </row>
    <row r="155" spans="1:60" outlineLevel="1" x14ac:dyDescent="0.25">
      <c r="A155" s="247">
        <v>46</v>
      </c>
      <c r="B155" s="248" t="s">
        <v>306</v>
      </c>
      <c r="C155" s="265" t="s">
        <v>307</v>
      </c>
      <c r="D155" s="249" t="s">
        <v>164</v>
      </c>
      <c r="E155" s="250">
        <v>134.88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1.33E-3</v>
      </c>
      <c r="O155" s="250">
        <f>ROUND(E155*N155,2)</f>
        <v>0.18</v>
      </c>
      <c r="P155" s="250">
        <v>0</v>
      </c>
      <c r="Q155" s="250">
        <f>ROUND(E155*P155,2)</f>
        <v>0</v>
      </c>
      <c r="R155" s="252"/>
      <c r="S155" s="252" t="s">
        <v>142</v>
      </c>
      <c r="T155" s="253" t="s">
        <v>142</v>
      </c>
      <c r="U155" s="231">
        <v>5.2900000000000003E-2</v>
      </c>
      <c r="V155" s="231">
        <f>ROUND(E155*U155,2)</f>
        <v>7.14</v>
      </c>
      <c r="W155" s="231"/>
      <c r="X155" s="231" t="s">
        <v>121</v>
      </c>
      <c r="Y155" s="231" t="s">
        <v>122</v>
      </c>
      <c r="Z155" s="211"/>
      <c r="AA155" s="211"/>
      <c r="AB155" s="211"/>
      <c r="AC155" s="211"/>
      <c r="AD155" s="211"/>
      <c r="AE155" s="211"/>
      <c r="AF155" s="211"/>
      <c r="AG155" s="211" t="s">
        <v>123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2" x14ac:dyDescent="0.25">
      <c r="A156" s="228"/>
      <c r="B156" s="229"/>
      <c r="C156" s="269" t="s">
        <v>308</v>
      </c>
      <c r="D156" s="235"/>
      <c r="E156" s="236">
        <v>134.88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1"/>
      <c r="AA156" s="211"/>
      <c r="AB156" s="211"/>
      <c r="AC156" s="211"/>
      <c r="AD156" s="211"/>
      <c r="AE156" s="211"/>
      <c r="AF156" s="211"/>
      <c r="AG156" s="211" t="s">
        <v>145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5">
      <c r="A157" s="247">
        <v>47</v>
      </c>
      <c r="B157" s="248" t="s">
        <v>309</v>
      </c>
      <c r="C157" s="265" t="s">
        <v>310</v>
      </c>
      <c r="D157" s="249" t="s">
        <v>164</v>
      </c>
      <c r="E157" s="250">
        <v>134.88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4.2500000000000003E-3</v>
      </c>
      <c r="O157" s="250">
        <f>ROUND(E157*N157,2)</f>
        <v>0.56999999999999995</v>
      </c>
      <c r="P157" s="250">
        <v>0</v>
      </c>
      <c r="Q157" s="250">
        <f>ROUND(E157*P157,2)</f>
        <v>0</v>
      </c>
      <c r="R157" s="252"/>
      <c r="S157" s="252" t="s">
        <v>142</v>
      </c>
      <c r="T157" s="253" t="s">
        <v>142</v>
      </c>
      <c r="U157" s="231">
        <v>0.59277000000000002</v>
      </c>
      <c r="V157" s="231">
        <f>ROUND(E157*U157,2)</f>
        <v>79.95</v>
      </c>
      <c r="W157" s="231"/>
      <c r="X157" s="231" t="s">
        <v>121</v>
      </c>
      <c r="Y157" s="231" t="s">
        <v>122</v>
      </c>
      <c r="Z157" s="211"/>
      <c r="AA157" s="211"/>
      <c r="AB157" s="211"/>
      <c r="AC157" s="211"/>
      <c r="AD157" s="211"/>
      <c r="AE157" s="211"/>
      <c r="AF157" s="211"/>
      <c r="AG157" s="211" t="s">
        <v>123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 x14ac:dyDescent="0.25">
      <c r="A158" s="228"/>
      <c r="B158" s="229"/>
      <c r="C158" s="266" t="s">
        <v>311</v>
      </c>
      <c r="D158" s="254"/>
      <c r="E158" s="254"/>
      <c r="F158" s="254"/>
      <c r="G158" s="254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1"/>
      <c r="AA158" s="211"/>
      <c r="AB158" s="211"/>
      <c r="AC158" s="211"/>
      <c r="AD158" s="211"/>
      <c r="AE158" s="211"/>
      <c r="AF158" s="211"/>
      <c r="AG158" s="211" t="s">
        <v>125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2" x14ac:dyDescent="0.25">
      <c r="A159" s="228"/>
      <c r="B159" s="229"/>
      <c r="C159" s="269" t="s">
        <v>308</v>
      </c>
      <c r="D159" s="235"/>
      <c r="E159" s="236">
        <v>134.88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1"/>
      <c r="AA159" s="211"/>
      <c r="AB159" s="211"/>
      <c r="AC159" s="211"/>
      <c r="AD159" s="211"/>
      <c r="AE159" s="211"/>
      <c r="AF159" s="211"/>
      <c r="AG159" s="211" t="s">
        <v>145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5">
      <c r="A160" s="256">
        <v>48</v>
      </c>
      <c r="B160" s="257" t="s">
        <v>312</v>
      </c>
      <c r="C160" s="268" t="s">
        <v>313</v>
      </c>
      <c r="D160" s="258" t="s">
        <v>260</v>
      </c>
      <c r="E160" s="259">
        <v>8</v>
      </c>
      <c r="F160" s="260"/>
      <c r="G160" s="261">
        <f>ROUND(E160*F160,2)</f>
        <v>0</v>
      </c>
      <c r="H160" s="260"/>
      <c r="I160" s="261">
        <f>ROUND(E160*H160,2)</f>
        <v>0</v>
      </c>
      <c r="J160" s="260"/>
      <c r="K160" s="261">
        <f>ROUND(E160*J160,2)</f>
        <v>0</v>
      </c>
      <c r="L160" s="261">
        <v>21</v>
      </c>
      <c r="M160" s="261">
        <f>G160*(1+L160/100)</f>
        <v>0</v>
      </c>
      <c r="N160" s="259">
        <v>4.0600000000000002E-3</v>
      </c>
      <c r="O160" s="259">
        <f>ROUND(E160*N160,2)</f>
        <v>0.03</v>
      </c>
      <c r="P160" s="259">
        <v>0</v>
      </c>
      <c r="Q160" s="259">
        <f>ROUND(E160*P160,2)</f>
        <v>0</v>
      </c>
      <c r="R160" s="261"/>
      <c r="S160" s="261" t="s">
        <v>142</v>
      </c>
      <c r="T160" s="262" t="s">
        <v>142</v>
      </c>
      <c r="U160" s="231">
        <v>0.98899000000000004</v>
      </c>
      <c r="V160" s="231">
        <f>ROUND(E160*U160,2)</f>
        <v>7.91</v>
      </c>
      <c r="W160" s="231"/>
      <c r="X160" s="231" t="s">
        <v>121</v>
      </c>
      <c r="Y160" s="231" t="s">
        <v>122</v>
      </c>
      <c r="Z160" s="211"/>
      <c r="AA160" s="211"/>
      <c r="AB160" s="211"/>
      <c r="AC160" s="211"/>
      <c r="AD160" s="211"/>
      <c r="AE160" s="211"/>
      <c r="AF160" s="211"/>
      <c r="AG160" s="211" t="s">
        <v>123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5">
      <c r="A161" s="247">
        <v>49</v>
      </c>
      <c r="B161" s="248" t="s">
        <v>314</v>
      </c>
      <c r="C161" s="265" t="s">
        <v>315</v>
      </c>
      <c r="D161" s="249" t="s">
        <v>164</v>
      </c>
      <c r="E161" s="250">
        <v>132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3.7299999999999998E-3</v>
      </c>
      <c r="O161" s="250">
        <f>ROUND(E161*N161,2)</f>
        <v>0.49</v>
      </c>
      <c r="P161" s="250">
        <v>0</v>
      </c>
      <c r="Q161" s="250">
        <f>ROUND(E161*P161,2)</f>
        <v>0</v>
      </c>
      <c r="R161" s="252"/>
      <c r="S161" s="252" t="s">
        <v>142</v>
      </c>
      <c r="T161" s="253" t="s">
        <v>142</v>
      </c>
      <c r="U161" s="231">
        <v>0.61950000000000005</v>
      </c>
      <c r="V161" s="231">
        <f>ROUND(E161*U161,2)</f>
        <v>81.77</v>
      </c>
      <c r="W161" s="231"/>
      <c r="X161" s="231" t="s">
        <v>121</v>
      </c>
      <c r="Y161" s="231" t="s">
        <v>122</v>
      </c>
      <c r="Z161" s="211"/>
      <c r="AA161" s="211"/>
      <c r="AB161" s="211"/>
      <c r="AC161" s="211"/>
      <c r="AD161" s="211"/>
      <c r="AE161" s="211"/>
      <c r="AF161" s="211"/>
      <c r="AG161" s="211" t="s">
        <v>123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ht="21" outlineLevel="2" x14ac:dyDescent="0.25">
      <c r="A162" s="228"/>
      <c r="B162" s="229"/>
      <c r="C162" s="266" t="s">
        <v>316</v>
      </c>
      <c r="D162" s="254"/>
      <c r="E162" s="254"/>
      <c r="F162" s="254"/>
      <c r="G162" s="254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1"/>
      <c r="AA162" s="211"/>
      <c r="AB162" s="211"/>
      <c r="AC162" s="211"/>
      <c r="AD162" s="211"/>
      <c r="AE162" s="211"/>
      <c r="AF162" s="211"/>
      <c r="AG162" s="211" t="s">
        <v>125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63" t="str">
        <f>C162</f>
        <v>Položka je kalkulována včetně nákladů na dodání zděří, manžet, odboček, kolen, odskoků, výpustí vody a přechodových kusů.</v>
      </c>
      <c r="BB162" s="211"/>
      <c r="BC162" s="211"/>
      <c r="BD162" s="211"/>
      <c r="BE162" s="211"/>
      <c r="BF162" s="211"/>
      <c r="BG162" s="211"/>
      <c r="BH162" s="211"/>
    </row>
    <row r="163" spans="1:60" outlineLevel="2" x14ac:dyDescent="0.25">
      <c r="A163" s="228"/>
      <c r="B163" s="229"/>
      <c r="C163" s="269" t="s">
        <v>317</v>
      </c>
      <c r="D163" s="235"/>
      <c r="E163" s="236">
        <v>132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1"/>
      <c r="AA163" s="211"/>
      <c r="AB163" s="211"/>
      <c r="AC163" s="211"/>
      <c r="AD163" s="211"/>
      <c r="AE163" s="211"/>
      <c r="AF163" s="211"/>
      <c r="AG163" s="211" t="s">
        <v>145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ht="30.6" outlineLevel="1" x14ac:dyDescent="0.25">
      <c r="A164" s="247">
        <v>50</v>
      </c>
      <c r="B164" s="248" t="s">
        <v>318</v>
      </c>
      <c r="C164" s="265" t="s">
        <v>319</v>
      </c>
      <c r="D164" s="249" t="s">
        <v>141</v>
      </c>
      <c r="E164" s="250">
        <v>1065.2972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21</v>
      </c>
      <c r="M164" s="252">
        <f>G164*(1+L164/100)</f>
        <v>0</v>
      </c>
      <c r="N164" s="250">
        <v>5.2900000000000004E-3</v>
      </c>
      <c r="O164" s="250">
        <f>ROUND(E164*N164,2)</f>
        <v>5.64</v>
      </c>
      <c r="P164" s="250">
        <v>0</v>
      </c>
      <c r="Q164" s="250">
        <f>ROUND(E164*P164,2)</f>
        <v>0</v>
      </c>
      <c r="R164" s="252"/>
      <c r="S164" s="252" t="s">
        <v>142</v>
      </c>
      <c r="T164" s="253" t="s">
        <v>142</v>
      </c>
      <c r="U164" s="231">
        <v>1.1145</v>
      </c>
      <c r="V164" s="231">
        <f>ROUND(E164*U164,2)</f>
        <v>1187.27</v>
      </c>
      <c r="W164" s="231"/>
      <c r="X164" s="231" t="s">
        <v>121</v>
      </c>
      <c r="Y164" s="231" t="s">
        <v>122</v>
      </c>
      <c r="Z164" s="211"/>
      <c r="AA164" s="211"/>
      <c r="AB164" s="211"/>
      <c r="AC164" s="211"/>
      <c r="AD164" s="211"/>
      <c r="AE164" s="211"/>
      <c r="AF164" s="211"/>
      <c r="AG164" s="211" t="s">
        <v>123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2" x14ac:dyDescent="0.25">
      <c r="A165" s="228"/>
      <c r="B165" s="229"/>
      <c r="C165" s="266" t="s">
        <v>320</v>
      </c>
      <c r="D165" s="254"/>
      <c r="E165" s="254"/>
      <c r="F165" s="254"/>
      <c r="G165" s="254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1"/>
      <c r="AA165" s="211"/>
      <c r="AB165" s="211"/>
      <c r="AC165" s="211"/>
      <c r="AD165" s="211"/>
      <c r="AE165" s="211"/>
      <c r="AF165" s="211"/>
      <c r="AG165" s="211" t="s">
        <v>125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 x14ac:dyDescent="0.25">
      <c r="A166" s="228"/>
      <c r="B166" s="229"/>
      <c r="C166" s="270" t="s">
        <v>321</v>
      </c>
      <c r="D166" s="232"/>
      <c r="E166" s="233"/>
      <c r="F166" s="234"/>
      <c r="G166" s="234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1"/>
      <c r="AA166" s="211"/>
      <c r="AB166" s="211"/>
      <c r="AC166" s="211"/>
      <c r="AD166" s="211"/>
      <c r="AE166" s="211"/>
      <c r="AF166" s="211"/>
      <c r="AG166" s="211" t="s">
        <v>125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 x14ac:dyDescent="0.25">
      <c r="A167" s="228"/>
      <c r="B167" s="229"/>
      <c r="C167" s="267" t="s">
        <v>322</v>
      </c>
      <c r="D167" s="255"/>
      <c r="E167" s="255"/>
      <c r="F167" s="255"/>
      <c r="G167" s="255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1"/>
      <c r="AA167" s="211"/>
      <c r="AB167" s="211"/>
      <c r="AC167" s="211"/>
      <c r="AD167" s="211"/>
      <c r="AE167" s="211"/>
      <c r="AF167" s="211"/>
      <c r="AG167" s="211" t="s">
        <v>125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3" x14ac:dyDescent="0.25">
      <c r="A168" s="228"/>
      <c r="B168" s="229"/>
      <c r="C168" s="267" t="s">
        <v>323</v>
      </c>
      <c r="D168" s="255"/>
      <c r="E168" s="255"/>
      <c r="F168" s="255"/>
      <c r="G168" s="255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1"/>
      <c r="AA168" s="211"/>
      <c r="AB168" s="211"/>
      <c r="AC168" s="211"/>
      <c r="AD168" s="211"/>
      <c r="AE168" s="211"/>
      <c r="AF168" s="211"/>
      <c r="AG168" s="211" t="s">
        <v>125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 x14ac:dyDescent="0.25">
      <c r="A169" s="228"/>
      <c r="B169" s="229"/>
      <c r="C169" s="267" t="s">
        <v>324</v>
      </c>
      <c r="D169" s="255"/>
      <c r="E169" s="255"/>
      <c r="F169" s="255"/>
      <c r="G169" s="255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1"/>
      <c r="AA169" s="211"/>
      <c r="AB169" s="211"/>
      <c r="AC169" s="211"/>
      <c r="AD169" s="211"/>
      <c r="AE169" s="211"/>
      <c r="AF169" s="211"/>
      <c r="AG169" s="211" t="s">
        <v>125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 x14ac:dyDescent="0.25">
      <c r="A170" s="228"/>
      <c r="B170" s="229"/>
      <c r="C170" s="267" t="s">
        <v>325</v>
      </c>
      <c r="D170" s="255"/>
      <c r="E170" s="255"/>
      <c r="F170" s="255"/>
      <c r="G170" s="255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1"/>
      <c r="AA170" s="211"/>
      <c r="AB170" s="211"/>
      <c r="AC170" s="211"/>
      <c r="AD170" s="211"/>
      <c r="AE170" s="211"/>
      <c r="AF170" s="211"/>
      <c r="AG170" s="211" t="s">
        <v>125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 x14ac:dyDescent="0.25">
      <c r="A171" s="228"/>
      <c r="B171" s="229"/>
      <c r="C171" s="267" t="s">
        <v>326</v>
      </c>
      <c r="D171" s="255"/>
      <c r="E171" s="255"/>
      <c r="F171" s="255"/>
      <c r="G171" s="255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1"/>
      <c r="AA171" s="211"/>
      <c r="AB171" s="211"/>
      <c r="AC171" s="211"/>
      <c r="AD171" s="211"/>
      <c r="AE171" s="211"/>
      <c r="AF171" s="211"/>
      <c r="AG171" s="211" t="s">
        <v>125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 x14ac:dyDescent="0.25">
      <c r="A172" s="228"/>
      <c r="B172" s="229"/>
      <c r="C172" s="267" t="s">
        <v>327</v>
      </c>
      <c r="D172" s="255"/>
      <c r="E172" s="255"/>
      <c r="F172" s="255"/>
      <c r="G172" s="255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1"/>
      <c r="AA172" s="211"/>
      <c r="AB172" s="211"/>
      <c r="AC172" s="211"/>
      <c r="AD172" s="211"/>
      <c r="AE172" s="211"/>
      <c r="AF172" s="211"/>
      <c r="AG172" s="211" t="s">
        <v>125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 x14ac:dyDescent="0.25">
      <c r="A173" s="228"/>
      <c r="B173" s="229"/>
      <c r="C173" s="267" t="s">
        <v>328</v>
      </c>
      <c r="D173" s="255"/>
      <c r="E173" s="255"/>
      <c r="F173" s="255"/>
      <c r="G173" s="255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1"/>
      <c r="AA173" s="211"/>
      <c r="AB173" s="211"/>
      <c r="AC173" s="211"/>
      <c r="AD173" s="211"/>
      <c r="AE173" s="211"/>
      <c r="AF173" s="211"/>
      <c r="AG173" s="211" t="s">
        <v>125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 x14ac:dyDescent="0.25">
      <c r="A174" s="228"/>
      <c r="B174" s="229"/>
      <c r="C174" s="267" t="s">
        <v>329</v>
      </c>
      <c r="D174" s="255"/>
      <c r="E174" s="255"/>
      <c r="F174" s="255"/>
      <c r="G174" s="255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1"/>
      <c r="AA174" s="211"/>
      <c r="AB174" s="211"/>
      <c r="AC174" s="211"/>
      <c r="AD174" s="211"/>
      <c r="AE174" s="211"/>
      <c r="AF174" s="211"/>
      <c r="AG174" s="211" t="s">
        <v>125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3" x14ac:dyDescent="0.25">
      <c r="A175" s="228"/>
      <c r="B175" s="229"/>
      <c r="C175" s="267" t="s">
        <v>330</v>
      </c>
      <c r="D175" s="255"/>
      <c r="E175" s="255"/>
      <c r="F175" s="255"/>
      <c r="G175" s="255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1"/>
      <c r="AA175" s="211"/>
      <c r="AB175" s="211"/>
      <c r="AC175" s="211"/>
      <c r="AD175" s="211"/>
      <c r="AE175" s="211"/>
      <c r="AF175" s="211"/>
      <c r="AG175" s="211" t="s">
        <v>125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2" x14ac:dyDescent="0.25">
      <c r="A176" s="228"/>
      <c r="B176" s="229"/>
      <c r="C176" s="269" t="s">
        <v>267</v>
      </c>
      <c r="D176" s="235"/>
      <c r="E176" s="236">
        <v>293.73099999999999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31"/>
      <c r="Z176" s="211"/>
      <c r="AA176" s="211"/>
      <c r="AB176" s="211"/>
      <c r="AC176" s="211"/>
      <c r="AD176" s="211"/>
      <c r="AE176" s="211"/>
      <c r="AF176" s="211"/>
      <c r="AG176" s="211" t="s">
        <v>145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3" x14ac:dyDescent="0.25">
      <c r="A177" s="228"/>
      <c r="B177" s="229"/>
      <c r="C177" s="269" t="s">
        <v>268</v>
      </c>
      <c r="D177" s="235"/>
      <c r="E177" s="236">
        <v>477.83519999999999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1"/>
      <c r="AA177" s="211"/>
      <c r="AB177" s="211"/>
      <c r="AC177" s="211"/>
      <c r="AD177" s="211"/>
      <c r="AE177" s="211"/>
      <c r="AF177" s="211"/>
      <c r="AG177" s="211" t="s">
        <v>145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3" x14ac:dyDescent="0.25">
      <c r="A178" s="228"/>
      <c r="B178" s="229"/>
      <c r="C178" s="269" t="s">
        <v>269</v>
      </c>
      <c r="D178" s="235"/>
      <c r="E178" s="236">
        <v>293.73099999999999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1"/>
      <c r="AA178" s="211"/>
      <c r="AB178" s="211"/>
      <c r="AC178" s="211"/>
      <c r="AD178" s="211"/>
      <c r="AE178" s="211"/>
      <c r="AF178" s="211"/>
      <c r="AG178" s="211" t="s">
        <v>145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5">
      <c r="A179" s="247">
        <v>51</v>
      </c>
      <c r="B179" s="248" t="s">
        <v>331</v>
      </c>
      <c r="C179" s="265" t="s">
        <v>332</v>
      </c>
      <c r="D179" s="249" t="s">
        <v>164</v>
      </c>
      <c r="E179" s="250">
        <v>134.88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1.1900000000000001E-3</v>
      </c>
      <c r="O179" s="250">
        <f>ROUND(E179*N179,2)</f>
        <v>0.16</v>
      </c>
      <c r="P179" s="250">
        <v>0</v>
      </c>
      <c r="Q179" s="250">
        <f>ROUND(E179*P179,2)</f>
        <v>0</v>
      </c>
      <c r="R179" s="252"/>
      <c r="S179" s="252" t="s">
        <v>142</v>
      </c>
      <c r="T179" s="253" t="s">
        <v>142</v>
      </c>
      <c r="U179" s="231">
        <v>0.28000000000000003</v>
      </c>
      <c r="V179" s="231">
        <f>ROUND(E179*U179,2)</f>
        <v>37.770000000000003</v>
      </c>
      <c r="W179" s="231"/>
      <c r="X179" s="231" t="s">
        <v>121</v>
      </c>
      <c r="Y179" s="231" t="s">
        <v>122</v>
      </c>
      <c r="Z179" s="211"/>
      <c r="AA179" s="211"/>
      <c r="AB179" s="211"/>
      <c r="AC179" s="211"/>
      <c r="AD179" s="211"/>
      <c r="AE179" s="211"/>
      <c r="AF179" s="211"/>
      <c r="AG179" s="211" t="s">
        <v>123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2" x14ac:dyDescent="0.25">
      <c r="A180" s="228"/>
      <c r="B180" s="229"/>
      <c r="C180" s="269" t="s">
        <v>308</v>
      </c>
      <c r="D180" s="235"/>
      <c r="E180" s="236">
        <v>134.88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1"/>
      <c r="AA180" s="211"/>
      <c r="AB180" s="211"/>
      <c r="AC180" s="211"/>
      <c r="AD180" s="211"/>
      <c r="AE180" s="211"/>
      <c r="AF180" s="211"/>
      <c r="AG180" s="211" t="s">
        <v>145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ht="20.399999999999999" outlineLevel="1" x14ac:dyDescent="0.25">
      <c r="A181" s="247">
        <v>52</v>
      </c>
      <c r="B181" s="248" t="s">
        <v>333</v>
      </c>
      <c r="C181" s="265" t="s">
        <v>334</v>
      </c>
      <c r="D181" s="249" t="s">
        <v>260</v>
      </c>
      <c r="E181" s="250">
        <v>6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142</v>
      </c>
      <c r="T181" s="253" t="s">
        <v>142</v>
      </c>
      <c r="U181" s="231">
        <v>1.1499999999999999</v>
      </c>
      <c r="V181" s="231">
        <f>ROUND(E181*U181,2)</f>
        <v>6.9</v>
      </c>
      <c r="W181" s="231"/>
      <c r="X181" s="231" t="s">
        <v>121</v>
      </c>
      <c r="Y181" s="231" t="s">
        <v>122</v>
      </c>
      <c r="Z181" s="211"/>
      <c r="AA181" s="211"/>
      <c r="AB181" s="211"/>
      <c r="AC181" s="211"/>
      <c r="AD181" s="211"/>
      <c r="AE181" s="211"/>
      <c r="AF181" s="211"/>
      <c r="AG181" s="211" t="s">
        <v>123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2" x14ac:dyDescent="0.25">
      <c r="A182" s="228"/>
      <c r="B182" s="229"/>
      <c r="C182" s="266" t="s">
        <v>335</v>
      </c>
      <c r="D182" s="254"/>
      <c r="E182" s="254"/>
      <c r="F182" s="254"/>
      <c r="G182" s="254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1"/>
      <c r="AA182" s="211"/>
      <c r="AB182" s="211"/>
      <c r="AC182" s="211"/>
      <c r="AD182" s="211"/>
      <c r="AE182" s="211"/>
      <c r="AF182" s="211"/>
      <c r="AG182" s="211" t="s">
        <v>125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 x14ac:dyDescent="0.25">
      <c r="A183" s="228"/>
      <c r="B183" s="229"/>
      <c r="C183" s="267" t="s">
        <v>336</v>
      </c>
      <c r="D183" s="255"/>
      <c r="E183" s="255"/>
      <c r="F183" s="255"/>
      <c r="G183" s="255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1"/>
      <c r="AA183" s="211"/>
      <c r="AB183" s="211"/>
      <c r="AC183" s="211"/>
      <c r="AD183" s="211"/>
      <c r="AE183" s="211"/>
      <c r="AF183" s="211"/>
      <c r="AG183" s="211" t="s">
        <v>125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 x14ac:dyDescent="0.25">
      <c r="A184" s="228"/>
      <c r="B184" s="229"/>
      <c r="C184" s="267" t="s">
        <v>337</v>
      </c>
      <c r="D184" s="255"/>
      <c r="E184" s="255"/>
      <c r="F184" s="255"/>
      <c r="G184" s="255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1"/>
      <c r="AA184" s="211"/>
      <c r="AB184" s="211"/>
      <c r="AC184" s="211"/>
      <c r="AD184" s="211"/>
      <c r="AE184" s="211"/>
      <c r="AF184" s="211"/>
      <c r="AG184" s="211" t="s">
        <v>125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 x14ac:dyDescent="0.25">
      <c r="A185" s="228"/>
      <c r="B185" s="229"/>
      <c r="C185" s="267" t="s">
        <v>338</v>
      </c>
      <c r="D185" s="255"/>
      <c r="E185" s="255"/>
      <c r="F185" s="255"/>
      <c r="G185" s="255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1"/>
      <c r="AA185" s="211"/>
      <c r="AB185" s="211"/>
      <c r="AC185" s="211"/>
      <c r="AD185" s="211"/>
      <c r="AE185" s="211"/>
      <c r="AF185" s="211"/>
      <c r="AG185" s="211" t="s">
        <v>125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20.399999999999999" outlineLevel="1" x14ac:dyDescent="0.25">
      <c r="A186" s="247">
        <v>53</v>
      </c>
      <c r="B186" s="248" t="s">
        <v>339</v>
      </c>
      <c r="C186" s="265" t="s">
        <v>340</v>
      </c>
      <c r="D186" s="249" t="s">
        <v>260</v>
      </c>
      <c r="E186" s="250">
        <v>22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3.04E-2</v>
      </c>
      <c r="O186" s="250">
        <f>ROUND(E186*N186,2)</f>
        <v>0.67</v>
      </c>
      <c r="P186" s="250">
        <v>0</v>
      </c>
      <c r="Q186" s="250">
        <f>ROUND(E186*P186,2)</f>
        <v>0</v>
      </c>
      <c r="R186" s="252"/>
      <c r="S186" s="252" t="s">
        <v>142</v>
      </c>
      <c r="T186" s="253" t="s">
        <v>142</v>
      </c>
      <c r="U186" s="231">
        <v>0.71399999999999997</v>
      </c>
      <c r="V186" s="231">
        <f>ROUND(E186*U186,2)</f>
        <v>15.71</v>
      </c>
      <c r="W186" s="231"/>
      <c r="X186" s="231" t="s">
        <v>121</v>
      </c>
      <c r="Y186" s="231" t="s">
        <v>122</v>
      </c>
      <c r="Z186" s="211"/>
      <c r="AA186" s="211"/>
      <c r="AB186" s="211"/>
      <c r="AC186" s="211"/>
      <c r="AD186" s="211"/>
      <c r="AE186" s="211"/>
      <c r="AF186" s="211"/>
      <c r="AG186" s="211" t="s">
        <v>123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2" x14ac:dyDescent="0.25">
      <c r="A187" s="228"/>
      <c r="B187" s="229"/>
      <c r="C187" s="269" t="s">
        <v>341</v>
      </c>
      <c r="D187" s="235"/>
      <c r="E187" s="236">
        <v>5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1"/>
      <c r="AA187" s="211"/>
      <c r="AB187" s="211"/>
      <c r="AC187" s="211"/>
      <c r="AD187" s="211"/>
      <c r="AE187" s="211"/>
      <c r="AF187" s="211"/>
      <c r="AG187" s="211" t="s">
        <v>145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 x14ac:dyDescent="0.25">
      <c r="A188" s="228"/>
      <c r="B188" s="229"/>
      <c r="C188" s="269" t="s">
        <v>342</v>
      </c>
      <c r="D188" s="235"/>
      <c r="E188" s="236">
        <v>2.5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1"/>
      <c r="AA188" s="211"/>
      <c r="AB188" s="211"/>
      <c r="AC188" s="211"/>
      <c r="AD188" s="211"/>
      <c r="AE188" s="211"/>
      <c r="AF188" s="211"/>
      <c r="AG188" s="211" t="s">
        <v>145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 x14ac:dyDescent="0.25">
      <c r="A189" s="228"/>
      <c r="B189" s="229"/>
      <c r="C189" s="269" t="s">
        <v>343</v>
      </c>
      <c r="D189" s="235"/>
      <c r="E189" s="236">
        <v>5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1"/>
      <c r="AA189" s="211"/>
      <c r="AB189" s="211"/>
      <c r="AC189" s="211"/>
      <c r="AD189" s="211"/>
      <c r="AE189" s="211"/>
      <c r="AF189" s="211"/>
      <c r="AG189" s="211" t="s">
        <v>145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3" x14ac:dyDescent="0.25">
      <c r="A190" s="228"/>
      <c r="B190" s="229"/>
      <c r="C190" s="269" t="s">
        <v>344</v>
      </c>
      <c r="D190" s="235"/>
      <c r="E190" s="236">
        <v>2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1"/>
      <c r="AA190" s="211"/>
      <c r="AB190" s="211"/>
      <c r="AC190" s="211"/>
      <c r="AD190" s="211"/>
      <c r="AE190" s="211"/>
      <c r="AF190" s="211"/>
      <c r="AG190" s="211" t="s">
        <v>145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3" x14ac:dyDescent="0.25">
      <c r="A191" s="228"/>
      <c r="B191" s="229"/>
      <c r="C191" s="269" t="s">
        <v>345</v>
      </c>
      <c r="D191" s="235"/>
      <c r="E191" s="236">
        <v>1.5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1"/>
      <c r="AA191" s="211"/>
      <c r="AB191" s="211"/>
      <c r="AC191" s="211"/>
      <c r="AD191" s="211"/>
      <c r="AE191" s="211"/>
      <c r="AF191" s="211"/>
      <c r="AG191" s="211" t="s">
        <v>145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3" x14ac:dyDescent="0.25">
      <c r="A192" s="228"/>
      <c r="B192" s="229"/>
      <c r="C192" s="269" t="s">
        <v>346</v>
      </c>
      <c r="D192" s="235"/>
      <c r="E192" s="236">
        <v>6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1"/>
      <c r="AA192" s="211"/>
      <c r="AB192" s="211"/>
      <c r="AC192" s="211"/>
      <c r="AD192" s="211"/>
      <c r="AE192" s="211"/>
      <c r="AF192" s="211"/>
      <c r="AG192" s="211" t="s">
        <v>145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5">
      <c r="A193" s="247">
        <v>54</v>
      </c>
      <c r="B193" s="248" t="s">
        <v>347</v>
      </c>
      <c r="C193" s="265" t="s">
        <v>348</v>
      </c>
      <c r="D193" s="249" t="s">
        <v>164</v>
      </c>
      <c r="E193" s="250">
        <v>134.88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3.3600000000000001E-3</v>
      </c>
      <c r="Q193" s="250">
        <f>ROUND(E193*P193,2)</f>
        <v>0.45</v>
      </c>
      <c r="R193" s="252"/>
      <c r="S193" s="252" t="s">
        <v>142</v>
      </c>
      <c r="T193" s="253" t="s">
        <v>142</v>
      </c>
      <c r="U193" s="231">
        <v>6.9000000000000006E-2</v>
      </c>
      <c r="V193" s="231">
        <f>ROUND(E193*U193,2)</f>
        <v>9.31</v>
      </c>
      <c r="W193" s="231"/>
      <c r="X193" s="231" t="s">
        <v>121</v>
      </c>
      <c r="Y193" s="231" t="s">
        <v>122</v>
      </c>
      <c r="Z193" s="211"/>
      <c r="AA193" s="211"/>
      <c r="AB193" s="211"/>
      <c r="AC193" s="211"/>
      <c r="AD193" s="211"/>
      <c r="AE193" s="211"/>
      <c r="AF193" s="211"/>
      <c r="AG193" s="211" t="s">
        <v>123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2" x14ac:dyDescent="0.25">
      <c r="A194" s="228"/>
      <c r="B194" s="229"/>
      <c r="C194" s="269" t="s">
        <v>308</v>
      </c>
      <c r="D194" s="235"/>
      <c r="E194" s="236">
        <v>134.88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1"/>
      <c r="AA194" s="211"/>
      <c r="AB194" s="211"/>
      <c r="AC194" s="211"/>
      <c r="AD194" s="211"/>
      <c r="AE194" s="211"/>
      <c r="AF194" s="211"/>
      <c r="AG194" s="211" t="s">
        <v>145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5">
      <c r="A195" s="247">
        <v>55</v>
      </c>
      <c r="B195" s="248" t="s">
        <v>349</v>
      </c>
      <c r="C195" s="265" t="s">
        <v>350</v>
      </c>
      <c r="D195" s="249" t="s">
        <v>164</v>
      </c>
      <c r="E195" s="250">
        <v>132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2.8500000000000001E-3</v>
      </c>
      <c r="Q195" s="250">
        <f>ROUND(E195*P195,2)</f>
        <v>0.38</v>
      </c>
      <c r="R195" s="252"/>
      <c r="S195" s="252" t="s">
        <v>142</v>
      </c>
      <c r="T195" s="253" t="s">
        <v>142</v>
      </c>
      <c r="U195" s="231">
        <v>6.9000000000000006E-2</v>
      </c>
      <c r="V195" s="231">
        <f>ROUND(E195*U195,2)</f>
        <v>9.11</v>
      </c>
      <c r="W195" s="231"/>
      <c r="X195" s="231" t="s">
        <v>121</v>
      </c>
      <c r="Y195" s="231" t="s">
        <v>122</v>
      </c>
      <c r="Z195" s="211"/>
      <c r="AA195" s="211"/>
      <c r="AB195" s="211"/>
      <c r="AC195" s="211"/>
      <c r="AD195" s="211"/>
      <c r="AE195" s="211"/>
      <c r="AF195" s="211"/>
      <c r="AG195" s="211" t="s">
        <v>123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2" x14ac:dyDescent="0.25">
      <c r="A196" s="228"/>
      <c r="B196" s="229"/>
      <c r="C196" s="269" t="s">
        <v>317</v>
      </c>
      <c r="D196" s="235"/>
      <c r="E196" s="236">
        <v>132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1"/>
      <c r="AA196" s="211"/>
      <c r="AB196" s="211"/>
      <c r="AC196" s="211"/>
      <c r="AD196" s="211"/>
      <c r="AE196" s="211"/>
      <c r="AF196" s="211"/>
      <c r="AG196" s="211" t="s">
        <v>145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5">
      <c r="A197" s="247">
        <v>56</v>
      </c>
      <c r="B197" s="248" t="s">
        <v>351</v>
      </c>
      <c r="C197" s="265" t="s">
        <v>352</v>
      </c>
      <c r="D197" s="249" t="s">
        <v>353</v>
      </c>
      <c r="E197" s="250">
        <v>19.440000000000001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119</v>
      </c>
      <c r="T197" s="253" t="s">
        <v>120</v>
      </c>
      <c r="U197" s="231">
        <v>0</v>
      </c>
      <c r="V197" s="231">
        <f>ROUND(E197*U197,2)</f>
        <v>0</v>
      </c>
      <c r="W197" s="231"/>
      <c r="X197" s="231" t="s">
        <v>121</v>
      </c>
      <c r="Y197" s="231" t="s">
        <v>122</v>
      </c>
      <c r="Z197" s="211"/>
      <c r="AA197" s="211"/>
      <c r="AB197" s="211"/>
      <c r="AC197" s="211"/>
      <c r="AD197" s="211"/>
      <c r="AE197" s="211"/>
      <c r="AF197" s="211"/>
      <c r="AG197" s="211" t="s">
        <v>123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2" x14ac:dyDescent="0.25">
      <c r="A198" s="228"/>
      <c r="B198" s="229"/>
      <c r="C198" s="266" t="s">
        <v>354</v>
      </c>
      <c r="D198" s="254"/>
      <c r="E198" s="254"/>
      <c r="F198" s="254"/>
      <c r="G198" s="254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1"/>
      <c r="AA198" s="211"/>
      <c r="AB198" s="211"/>
      <c r="AC198" s="211"/>
      <c r="AD198" s="211"/>
      <c r="AE198" s="211"/>
      <c r="AF198" s="211"/>
      <c r="AG198" s="211" t="s">
        <v>125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3" x14ac:dyDescent="0.25">
      <c r="A199" s="228"/>
      <c r="B199" s="229"/>
      <c r="C199" s="267" t="s">
        <v>355</v>
      </c>
      <c r="D199" s="255"/>
      <c r="E199" s="255"/>
      <c r="F199" s="255"/>
      <c r="G199" s="255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1"/>
      <c r="AA199" s="211"/>
      <c r="AB199" s="211"/>
      <c r="AC199" s="211"/>
      <c r="AD199" s="211"/>
      <c r="AE199" s="211"/>
      <c r="AF199" s="211"/>
      <c r="AG199" s="211" t="s">
        <v>125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3" x14ac:dyDescent="0.25">
      <c r="A200" s="228"/>
      <c r="B200" s="229"/>
      <c r="C200" s="267" t="s">
        <v>535</v>
      </c>
      <c r="D200" s="255"/>
      <c r="E200" s="255"/>
      <c r="F200" s="255"/>
      <c r="G200" s="255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1"/>
      <c r="AA200" s="211"/>
      <c r="AB200" s="211"/>
      <c r="AC200" s="211"/>
      <c r="AD200" s="211"/>
      <c r="AE200" s="211"/>
      <c r="AF200" s="211"/>
      <c r="AG200" s="211" t="s">
        <v>125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3" x14ac:dyDescent="0.25">
      <c r="A201" s="228"/>
      <c r="B201" s="229"/>
      <c r="C201" s="267" t="s">
        <v>356</v>
      </c>
      <c r="D201" s="255"/>
      <c r="E201" s="255"/>
      <c r="F201" s="255"/>
      <c r="G201" s="255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1"/>
      <c r="AA201" s="211"/>
      <c r="AB201" s="211"/>
      <c r="AC201" s="211"/>
      <c r="AD201" s="211"/>
      <c r="AE201" s="211"/>
      <c r="AF201" s="211"/>
      <c r="AG201" s="211" t="s">
        <v>125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3" x14ac:dyDescent="0.25">
      <c r="A202" s="228"/>
      <c r="B202" s="229"/>
      <c r="C202" s="267" t="s">
        <v>357</v>
      </c>
      <c r="D202" s="255"/>
      <c r="E202" s="255"/>
      <c r="F202" s="255"/>
      <c r="G202" s="255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1"/>
      <c r="AA202" s="211"/>
      <c r="AB202" s="211"/>
      <c r="AC202" s="211"/>
      <c r="AD202" s="211"/>
      <c r="AE202" s="211"/>
      <c r="AF202" s="211"/>
      <c r="AG202" s="211" t="s">
        <v>125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3" x14ac:dyDescent="0.25">
      <c r="A203" s="228"/>
      <c r="B203" s="229"/>
      <c r="C203" s="267" t="s">
        <v>358</v>
      </c>
      <c r="D203" s="255"/>
      <c r="E203" s="255"/>
      <c r="F203" s="255"/>
      <c r="G203" s="255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1"/>
      <c r="AA203" s="211"/>
      <c r="AB203" s="211"/>
      <c r="AC203" s="211"/>
      <c r="AD203" s="211"/>
      <c r="AE203" s="211"/>
      <c r="AF203" s="211"/>
      <c r="AG203" s="211" t="s">
        <v>125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2" x14ac:dyDescent="0.25">
      <c r="A204" s="228"/>
      <c r="B204" s="229"/>
      <c r="C204" s="269" t="s">
        <v>359</v>
      </c>
      <c r="D204" s="235"/>
      <c r="E204" s="236">
        <v>19.440000000000001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1"/>
      <c r="AA204" s="211"/>
      <c r="AB204" s="211"/>
      <c r="AC204" s="211"/>
      <c r="AD204" s="211"/>
      <c r="AE204" s="211"/>
      <c r="AF204" s="211"/>
      <c r="AG204" s="211" t="s">
        <v>145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5">
      <c r="A205" s="247">
        <v>57</v>
      </c>
      <c r="B205" s="248" t="s">
        <v>360</v>
      </c>
      <c r="C205" s="265" t="s">
        <v>361</v>
      </c>
      <c r="D205" s="249" t="s">
        <v>353</v>
      </c>
      <c r="E205" s="250">
        <v>69.2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119</v>
      </c>
      <c r="T205" s="253" t="s">
        <v>120</v>
      </c>
      <c r="U205" s="231">
        <v>0</v>
      </c>
      <c r="V205" s="231">
        <f>ROUND(E205*U205,2)</f>
        <v>0</v>
      </c>
      <c r="W205" s="231"/>
      <c r="X205" s="231" t="s">
        <v>121</v>
      </c>
      <c r="Y205" s="231" t="s">
        <v>122</v>
      </c>
      <c r="Z205" s="211"/>
      <c r="AA205" s="211"/>
      <c r="AB205" s="211"/>
      <c r="AC205" s="211"/>
      <c r="AD205" s="211"/>
      <c r="AE205" s="211"/>
      <c r="AF205" s="211"/>
      <c r="AG205" s="211" t="s">
        <v>123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2" x14ac:dyDescent="0.25">
      <c r="A206" s="228"/>
      <c r="B206" s="229"/>
      <c r="C206" s="266" t="s">
        <v>362</v>
      </c>
      <c r="D206" s="254"/>
      <c r="E206" s="254"/>
      <c r="F206" s="254"/>
      <c r="G206" s="254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1"/>
      <c r="AA206" s="211"/>
      <c r="AB206" s="211"/>
      <c r="AC206" s="211"/>
      <c r="AD206" s="211"/>
      <c r="AE206" s="211"/>
      <c r="AF206" s="211"/>
      <c r="AG206" s="211" t="s">
        <v>125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 x14ac:dyDescent="0.25">
      <c r="A207" s="228"/>
      <c r="B207" s="229"/>
      <c r="C207" s="267" t="s">
        <v>536</v>
      </c>
      <c r="D207" s="255"/>
      <c r="E207" s="255"/>
      <c r="F207" s="255"/>
      <c r="G207" s="255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1"/>
      <c r="AA207" s="211"/>
      <c r="AB207" s="211"/>
      <c r="AC207" s="211"/>
      <c r="AD207" s="211"/>
      <c r="AE207" s="211"/>
      <c r="AF207" s="211"/>
      <c r="AG207" s="211" t="s">
        <v>125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 x14ac:dyDescent="0.25">
      <c r="A208" s="228"/>
      <c r="B208" s="229"/>
      <c r="C208" s="267" t="s">
        <v>537</v>
      </c>
      <c r="D208" s="255"/>
      <c r="E208" s="255"/>
      <c r="F208" s="255"/>
      <c r="G208" s="255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1"/>
      <c r="AA208" s="211"/>
      <c r="AB208" s="211"/>
      <c r="AC208" s="211"/>
      <c r="AD208" s="211"/>
      <c r="AE208" s="211"/>
      <c r="AF208" s="211"/>
      <c r="AG208" s="211" t="s">
        <v>125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3" x14ac:dyDescent="0.25">
      <c r="A209" s="228"/>
      <c r="B209" s="229"/>
      <c r="C209" s="267" t="s">
        <v>363</v>
      </c>
      <c r="D209" s="255"/>
      <c r="E209" s="255"/>
      <c r="F209" s="255"/>
      <c r="G209" s="255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1"/>
      <c r="AA209" s="211"/>
      <c r="AB209" s="211"/>
      <c r="AC209" s="211"/>
      <c r="AD209" s="211"/>
      <c r="AE209" s="211"/>
      <c r="AF209" s="211"/>
      <c r="AG209" s="211" t="s">
        <v>125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 x14ac:dyDescent="0.25">
      <c r="A210" s="228"/>
      <c r="B210" s="229"/>
      <c r="C210" s="267" t="s">
        <v>357</v>
      </c>
      <c r="D210" s="255"/>
      <c r="E210" s="255"/>
      <c r="F210" s="255"/>
      <c r="G210" s="255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1"/>
      <c r="AA210" s="211"/>
      <c r="AB210" s="211"/>
      <c r="AC210" s="211"/>
      <c r="AD210" s="211"/>
      <c r="AE210" s="211"/>
      <c r="AF210" s="211"/>
      <c r="AG210" s="211" t="s">
        <v>125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 x14ac:dyDescent="0.25">
      <c r="A211" s="228"/>
      <c r="B211" s="229"/>
      <c r="C211" s="267" t="s">
        <v>358</v>
      </c>
      <c r="D211" s="255"/>
      <c r="E211" s="255"/>
      <c r="F211" s="255"/>
      <c r="G211" s="255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1"/>
      <c r="AA211" s="211"/>
      <c r="AB211" s="211"/>
      <c r="AC211" s="211"/>
      <c r="AD211" s="211"/>
      <c r="AE211" s="211"/>
      <c r="AF211" s="211"/>
      <c r="AG211" s="211" t="s">
        <v>125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2" x14ac:dyDescent="0.25">
      <c r="A212" s="228"/>
      <c r="B212" s="229"/>
      <c r="C212" s="269" t="s">
        <v>364</v>
      </c>
      <c r="D212" s="235"/>
      <c r="E212" s="236">
        <v>69.2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1"/>
      <c r="AA212" s="211"/>
      <c r="AB212" s="211"/>
      <c r="AC212" s="211"/>
      <c r="AD212" s="211"/>
      <c r="AE212" s="211"/>
      <c r="AF212" s="211"/>
      <c r="AG212" s="211" t="s">
        <v>145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ht="20.399999999999999" outlineLevel="1" x14ac:dyDescent="0.25">
      <c r="A213" s="247">
        <v>58</v>
      </c>
      <c r="B213" s="248" t="s">
        <v>365</v>
      </c>
      <c r="C213" s="265" t="s">
        <v>366</v>
      </c>
      <c r="D213" s="249" t="s">
        <v>353</v>
      </c>
      <c r="E213" s="250">
        <v>269.76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119</v>
      </c>
      <c r="T213" s="253" t="s">
        <v>120</v>
      </c>
      <c r="U213" s="231">
        <v>0</v>
      </c>
      <c r="V213" s="231">
        <f>ROUND(E213*U213,2)</f>
        <v>0</v>
      </c>
      <c r="W213" s="231"/>
      <c r="X213" s="231" t="s">
        <v>121</v>
      </c>
      <c r="Y213" s="231" t="s">
        <v>122</v>
      </c>
      <c r="Z213" s="211"/>
      <c r="AA213" s="211"/>
      <c r="AB213" s="211"/>
      <c r="AC213" s="211"/>
      <c r="AD213" s="211"/>
      <c r="AE213" s="211"/>
      <c r="AF213" s="211"/>
      <c r="AG213" s="211" t="s">
        <v>123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 x14ac:dyDescent="0.25">
      <c r="A214" s="228"/>
      <c r="B214" s="229"/>
      <c r="C214" s="269" t="s">
        <v>367</v>
      </c>
      <c r="D214" s="235"/>
      <c r="E214" s="236"/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1"/>
      <c r="AA214" s="211"/>
      <c r="AB214" s="211"/>
      <c r="AC214" s="211"/>
      <c r="AD214" s="211"/>
      <c r="AE214" s="211"/>
      <c r="AF214" s="211"/>
      <c r="AG214" s="211" t="s">
        <v>145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3" x14ac:dyDescent="0.25">
      <c r="A215" s="228"/>
      <c r="B215" s="229"/>
      <c r="C215" s="269" t="s">
        <v>368</v>
      </c>
      <c r="D215" s="235"/>
      <c r="E215" s="236">
        <v>269.76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1"/>
      <c r="AA215" s="211"/>
      <c r="AB215" s="211"/>
      <c r="AC215" s="211"/>
      <c r="AD215" s="211"/>
      <c r="AE215" s="211"/>
      <c r="AF215" s="211"/>
      <c r="AG215" s="211" t="s">
        <v>145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20.399999999999999" outlineLevel="1" x14ac:dyDescent="0.25">
      <c r="A216" s="247">
        <v>59</v>
      </c>
      <c r="B216" s="248" t="s">
        <v>369</v>
      </c>
      <c r="C216" s="265" t="s">
        <v>370</v>
      </c>
      <c r="D216" s="249" t="s">
        <v>138</v>
      </c>
      <c r="E216" s="250">
        <v>1</v>
      </c>
      <c r="F216" s="251"/>
      <c r="G216" s="252">
        <f>ROUND(E216*F216,2)</f>
        <v>0</v>
      </c>
      <c r="H216" s="251"/>
      <c r="I216" s="252">
        <f>ROUND(E216*H216,2)</f>
        <v>0</v>
      </c>
      <c r="J216" s="251"/>
      <c r="K216" s="252">
        <f>ROUND(E216*J216,2)</f>
        <v>0</v>
      </c>
      <c r="L216" s="252">
        <v>21</v>
      </c>
      <c r="M216" s="252">
        <f>G216*(1+L216/100)</f>
        <v>0</v>
      </c>
      <c r="N216" s="250">
        <v>0</v>
      </c>
      <c r="O216" s="250">
        <f>ROUND(E216*N216,2)</f>
        <v>0</v>
      </c>
      <c r="P216" s="250">
        <v>0</v>
      </c>
      <c r="Q216" s="250">
        <f>ROUND(E216*P216,2)</f>
        <v>0</v>
      </c>
      <c r="R216" s="252"/>
      <c r="S216" s="252" t="s">
        <v>119</v>
      </c>
      <c r="T216" s="253" t="s">
        <v>120</v>
      </c>
      <c r="U216" s="231">
        <v>0</v>
      </c>
      <c r="V216" s="231">
        <f>ROUND(E216*U216,2)</f>
        <v>0</v>
      </c>
      <c r="W216" s="231"/>
      <c r="X216" s="231" t="s">
        <v>121</v>
      </c>
      <c r="Y216" s="231" t="s">
        <v>122</v>
      </c>
      <c r="Z216" s="211"/>
      <c r="AA216" s="211"/>
      <c r="AB216" s="211"/>
      <c r="AC216" s="211"/>
      <c r="AD216" s="211"/>
      <c r="AE216" s="211"/>
      <c r="AF216" s="211"/>
      <c r="AG216" s="211" t="s">
        <v>123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2" x14ac:dyDescent="0.25">
      <c r="A217" s="228"/>
      <c r="B217" s="229"/>
      <c r="C217" s="266" t="s">
        <v>371</v>
      </c>
      <c r="D217" s="254"/>
      <c r="E217" s="254"/>
      <c r="F217" s="254"/>
      <c r="G217" s="254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31"/>
      <c r="Z217" s="211"/>
      <c r="AA217" s="211"/>
      <c r="AB217" s="211"/>
      <c r="AC217" s="211"/>
      <c r="AD217" s="211"/>
      <c r="AE217" s="211"/>
      <c r="AF217" s="211"/>
      <c r="AG217" s="211" t="s">
        <v>125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3" x14ac:dyDescent="0.25">
      <c r="A218" s="228"/>
      <c r="B218" s="229"/>
      <c r="C218" s="267" t="s">
        <v>372</v>
      </c>
      <c r="D218" s="255"/>
      <c r="E218" s="255"/>
      <c r="F218" s="255"/>
      <c r="G218" s="255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1"/>
      <c r="AA218" s="211"/>
      <c r="AB218" s="211"/>
      <c r="AC218" s="211"/>
      <c r="AD218" s="211"/>
      <c r="AE218" s="211"/>
      <c r="AF218" s="211"/>
      <c r="AG218" s="211" t="s">
        <v>125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 x14ac:dyDescent="0.25">
      <c r="A219" s="228"/>
      <c r="B219" s="229"/>
      <c r="C219" s="267" t="s">
        <v>373</v>
      </c>
      <c r="D219" s="255"/>
      <c r="E219" s="255"/>
      <c r="F219" s="255"/>
      <c r="G219" s="255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31"/>
      <c r="Z219" s="211"/>
      <c r="AA219" s="211"/>
      <c r="AB219" s="211"/>
      <c r="AC219" s="211"/>
      <c r="AD219" s="211"/>
      <c r="AE219" s="211"/>
      <c r="AF219" s="211"/>
      <c r="AG219" s="211" t="s">
        <v>125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5">
      <c r="A220" s="256">
        <v>60</v>
      </c>
      <c r="B220" s="257" t="s">
        <v>374</v>
      </c>
      <c r="C220" s="268" t="s">
        <v>375</v>
      </c>
      <c r="D220" s="258" t="s">
        <v>193</v>
      </c>
      <c r="E220" s="259">
        <v>7.7422000000000004</v>
      </c>
      <c r="F220" s="260"/>
      <c r="G220" s="261">
        <f>ROUND(E220*F220,2)</f>
        <v>0</v>
      </c>
      <c r="H220" s="260"/>
      <c r="I220" s="261">
        <f>ROUND(E220*H220,2)</f>
        <v>0</v>
      </c>
      <c r="J220" s="260"/>
      <c r="K220" s="261">
        <f>ROUND(E220*J220,2)</f>
        <v>0</v>
      </c>
      <c r="L220" s="261">
        <v>21</v>
      </c>
      <c r="M220" s="261">
        <f>G220*(1+L220/100)</f>
        <v>0</v>
      </c>
      <c r="N220" s="259">
        <v>0</v>
      </c>
      <c r="O220" s="259">
        <f>ROUND(E220*N220,2)</f>
        <v>0</v>
      </c>
      <c r="P220" s="259">
        <v>0</v>
      </c>
      <c r="Q220" s="259">
        <f>ROUND(E220*P220,2)</f>
        <v>0</v>
      </c>
      <c r="R220" s="261"/>
      <c r="S220" s="261" t="s">
        <v>142</v>
      </c>
      <c r="T220" s="262" t="s">
        <v>142</v>
      </c>
      <c r="U220" s="231">
        <v>4.9470000000000001</v>
      </c>
      <c r="V220" s="231">
        <f>ROUND(E220*U220,2)</f>
        <v>38.299999999999997</v>
      </c>
      <c r="W220" s="231"/>
      <c r="X220" s="231" t="s">
        <v>194</v>
      </c>
      <c r="Y220" s="231" t="s">
        <v>122</v>
      </c>
      <c r="Z220" s="211"/>
      <c r="AA220" s="211"/>
      <c r="AB220" s="211"/>
      <c r="AC220" s="211"/>
      <c r="AD220" s="211"/>
      <c r="AE220" s="211"/>
      <c r="AF220" s="211"/>
      <c r="AG220" s="211" t="s">
        <v>195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x14ac:dyDescent="0.25">
      <c r="A221" s="240" t="s">
        <v>114</v>
      </c>
      <c r="B221" s="241" t="s">
        <v>73</v>
      </c>
      <c r="C221" s="264" t="s">
        <v>74</v>
      </c>
      <c r="D221" s="242"/>
      <c r="E221" s="243"/>
      <c r="F221" s="244"/>
      <c r="G221" s="244">
        <f>SUMIF(AG222:AG291,"&lt;&gt;NOR",G222:G291)</f>
        <v>0</v>
      </c>
      <c r="H221" s="244"/>
      <c r="I221" s="244">
        <f>SUM(I222:I291)</f>
        <v>0</v>
      </c>
      <c r="J221" s="244"/>
      <c r="K221" s="244">
        <f>SUM(K222:K291)</f>
        <v>0</v>
      </c>
      <c r="L221" s="244"/>
      <c r="M221" s="244">
        <f>SUM(M222:M291)</f>
        <v>0</v>
      </c>
      <c r="N221" s="243"/>
      <c r="O221" s="243">
        <f>SUM(O222:O291)</f>
        <v>0.79</v>
      </c>
      <c r="P221" s="243"/>
      <c r="Q221" s="243">
        <f>SUM(Q222:Q291)</f>
        <v>0.19</v>
      </c>
      <c r="R221" s="244"/>
      <c r="S221" s="244"/>
      <c r="T221" s="245"/>
      <c r="U221" s="239"/>
      <c r="V221" s="239">
        <f>SUM(V222:V291)</f>
        <v>310.98</v>
      </c>
      <c r="W221" s="239"/>
      <c r="X221" s="239"/>
      <c r="Y221" s="239"/>
      <c r="AG221" t="s">
        <v>115</v>
      </c>
    </row>
    <row r="222" spans="1:60" outlineLevel="1" x14ac:dyDescent="0.25">
      <c r="A222" s="247">
        <v>61</v>
      </c>
      <c r="B222" s="248" t="s">
        <v>376</v>
      </c>
      <c r="C222" s="265" t="s">
        <v>377</v>
      </c>
      <c r="D222" s="249" t="s">
        <v>141</v>
      </c>
      <c r="E222" s="250">
        <v>1065.2972</v>
      </c>
      <c r="F222" s="251"/>
      <c r="G222" s="252">
        <f>ROUND(E222*F222,2)</f>
        <v>0</v>
      </c>
      <c r="H222" s="251"/>
      <c r="I222" s="252">
        <f>ROUND(E222*H222,2)</f>
        <v>0</v>
      </c>
      <c r="J222" s="251"/>
      <c r="K222" s="252">
        <f>ROUND(E222*J222,2)</f>
        <v>0</v>
      </c>
      <c r="L222" s="252">
        <v>21</v>
      </c>
      <c r="M222" s="252">
        <f>G222*(1+L222/100)</f>
        <v>0</v>
      </c>
      <c r="N222" s="250">
        <v>3.0000000000000001E-5</v>
      </c>
      <c r="O222" s="250">
        <f>ROUND(E222*N222,2)</f>
        <v>0.03</v>
      </c>
      <c r="P222" s="250">
        <v>0</v>
      </c>
      <c r="Q222" s="250">
        <f>ROUND(E222*P222,2)</f>
        <v>0</v>
      </c>
      <c r="R222" s="252"/>
      <c r="S222" s="252" t="s">
        <v>142</v>
      </c>
      <c r="T222" s="253" t="s">
        <v>142</v>
      </c>
      <c r="U222" s="231">
        <v>0.14000000000000001</v>
      </c>
      <c r="V222" s="231">
        <f>ROUND(E222*U222,2)</f>
        <v>149.13999999999999</v>
      </c>
      <c r="W222" s="231"/>
      <c r="X222" s="231" t="s">
        <v>121</v>
      </c>
      <c r="Y222" s="231" t="s">
        <v>122</v>
      </c>
      <c r="Z222" s="211"/>
      <c r="AA222" s="211"/>
      <c r="AB222" s="211"/>
      <c r="AC222" s="211"/>
      <c r="AD222" s="211"/>
      <c r="AE222" s="211"/>
      <c r="AF222" s="211"/>
      <c r="AG222" s="211" t="s">
        <v>123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2" x14ac:dyDescent="0.25">
      <c r="A223" s="228"/>
      <c r="B223" s="229"/>
      <c r="C223" s="266" t="s">
        <v>320</v>
      </c>
      <c r="D223" s="254"/>
      <c r="E223" s="254"/>
      <c r="F223" s="254"/>
      <c r="G223" s="254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1"/>
      <c r="AA223" s="211"/>
      <c r="AB223" s="211"/>
      <c r="AC223" s="211"/>
      <c r="AD223" s="211"/>
      <c r="AE223" s="211"/>
      <c r="AF223" s="211"/>
      <c r="AG223" s="211" t="s">
        <v>125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2" x14ac:dyDescent="0.25">
      <c r="A224" s="228"/>
      <c r="B224" s="229"/>
      <c r="C224" s="269" t="s">
        <v>267</v>
      </c>
      <c r="D224" s="235"/>
      <c r="E224" s="236">
        <v>293.73099999999999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1"/>
      <c r="AA224" s="211"/>
      <c r="AB224" s="211"/>
      <c r="AC224" s="211"/>
      <c r="AD224" s="211"/>
      <c r="AE224" s="211"/>
      <c r="AF224" s="211"/>
      <c r="AG224" s="211" t="s">
        <v>145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 x14ac:dyDescent="0.25">
      <c r="A225" s="228"/>
      <c r="B225" s="229"/>
      <c r="C225" s="269" t="s">
        <v>268</v>
      </c>
      <c r="D225" s="235"/>
      <c r="E225" s="236">
        <v>477.83519999999999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1"/>
      <c r="AA225" s="211"/>
      <c r="AB225" s="211"/>
      <c r="AC225" s="211"/>
      <c r="AD225" s="211"/>
      <c r="AE225" s="211"/>
      <c r="AF225" s="211"/>
      <c r="AG225" s="211" t="s">
        <v>145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3" x14ac:dyDescent="0.25">
      <c r="A226" s="228"/>
      <c r="B226" s="229"/>
      <c r="C226" s="269" t="s">
        <v>269</v>
      </c>
      <c r="D226" s="235"/>
      <c r="E226" s="236">
        <v>293.73099999999999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31"/>
      <c r="Z226" s="211"/>
      <c r="AA226" s="211"/>
      <c r="AB226" s="211"/>
      <c r="AC226" s="211"/>
      <c r="AD226" s="211"/>
      <c r="AE226" s="211"/>
      <c r="AF226" s="211"/>
      <c r="AG226" s="211" t="s">
        <v>145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5">
      <c r="A227" s="247">
        <v>62</v>
      </c>
      <c r="B227" s="248" t="s">
        <v>378</v>
      </c>
      <c r="C227" s="265" t="s">
        <v>379</v>
      </c>
      <c r="D227" s="249" t="s">
        <v>141</v>
      </c>
      <c r="E227" s="250">
        <v>1065.2972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3.0000000000000001E-5</v>
      </c>
      <c r="O227" s="250">
        <f>ROUND(E227*N227,2)</f>
        <v>0.03</v>
      </c>
      <c r="P227" s="250">
        <v>0</v>
      </c>
      <c r="Q227" s="250">
        <f>ROUND(E227*P227,2)</f>
        <v>0</v>
      </c>
      <c r="R227" s="252"/>
      <c r="S227" s="252" t="s">
        <v>142</v>
      </c>
      <c r="T227" s="253" t="s">
        <v>142</v>
      </c>
      <c r="U227" s="231">
        <v>0.12</v>
      </c>
      <c r="V227" s="231">
        <f>ROUND(E227*U227,2)</f>
        <v>127.84</v>
      </c>
      <c r="W227" s="231"/>
      <c r="X227" s="231" t="s">
        <v>121</v>
      </c>
      <c r="Y227" s="231" t="s">
        <v>122</v>
      </c>
      <c r="Z227" s="211"/>
      <c r="AA227" s="211"/>
      <c r="AB227" s="211"/>
      <c r="AC227" s="211"/>
      <c r="AD227" s="211"/>
      <c r="AE227" s="211"/>
      <c r="AF227" s="211"/>
      <c r="AG227" s="211" t="s">
        <v>123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2" x14ac:dyDescent="0.25">
      <c r="A228" s="228"/>
      <c r="B228" s="229"/>
      <c r="C228" s="266" t="s">
        <v>320</v>
      </c>
      <c r="D228" s="254"/>
      <c r="E228" s="254"/>
      <c r="F228" s="254"/>
      <c r="G228" s="254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1"/>
      <c r="AA228" s="211"/>
      <c r="AB228" s="211"/>
      <c r="AC228" s="211"/>
      <c r="AD228" s="211"/>
      <c r="AE228" s="211"/>
      <c r="AF228" s="211"/>
      <c r="AG228" s="211" t="s">
        <v>125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 x14ac:dyDescent="0.25">
      <c r="A229" s="228"/>
      <c r="B229" s="229"/>
      <c r="C229" s="269" t="s">
        <v>267</v>
      </c>
      <c r="D229" s="235"/>
      <c r="E229" s="236">
        <v>293.73099999999999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1"/>
      <c r="AA229" s="211"/>
      <c r="AB229" s="211"/>
      <c r="AC229" s="211"/>
      <c r="AD229" s="211"/>
      <c r="AE229" s="211"/>
      <c r="AF229" s="211"/>
      <c r="AG229" s="211" t="s">
        <v>145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 x14ac:dyDescent="0.25">
      <c r="A230" s="228"/>
      <c r="B230" s="229"/>
      <c r="C230" s="269" t="s">
        <v>268</v>
      </c>
      <c r="D230" s="235"/>
      <c r="E230" s="236">
        <v>477.83519999999999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1"/>
      <c r="AA230" s="211"/>
      <c r="AB230" s="211"/>
      <c r="AC230" s="211"/>
      <c r="AD230" s="211"/>
      <c r="AE230" s="211"/>
      <c r="AF230" s="211"/>
      <c r="AG230" s="211" t="s">
        <v>145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3" x14ac:dyDescent="0.25">
      <c r="A231" s="228"/>
      <c r="B231" s="229"/>
      <c r="C231" s="269" t="s">
        <v>269</v>
      </c>
      <c r="D231" s="235"/>
      <c r="E231" s="236">
        <v>293.73099999999999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1"/>
      <c r="AA231" s="211"/>
      <c r="AB231" s="211"/>
      <c r="AC231" s="211"/>
      <c r="AD231" s="211"/>
      <c r="AE231" s="211"/>
      <c r="AF231" s="211"/>
      <c r="AG231" s="211" t="s">
        <v>145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5">
      <c r="A232" s="247">
        <v>63</v>
      </c>
      <c r="B232" s="248" t="s">
        <v>380</v>
      </c>
      <c r="C232" s="265" t="s">
        <v>381</v>
      </c>
      <c r="D232" s="249" t="s">
        <v>141</v>
      </c>
      <c r="E232" s="250">
        <v>1065.2972</v>
      </c>
      <c r="F232" s="251"/>
      <c r="G232" s="252">
        <f>ROUND(E232*F232,2)</f>
        <v>0</v>
      </c>
      <c r="H232" s="251"/>
      <c r="I232" s="252">
        <f>ROUND(E232*H232,2)</f>
        <v>0</v>
      </c>
      <c r="J232" s="251"/>
      <c r="K232" s="252">
        <f>ROUND(E232*J232,2)</f>
        <v>0</v>
      </c>
      <c r="L232" s="252">
        <v>21</v>
      </c>
      <c r="M232" s="252">
        <f>G232*(1+L232/100)</f>
        <v>0</v>
      </c>
      <c r="N232" s="250">
        <v>0</v>
      </c>
      <c r="O232" s="250">
        <f>ROUND(E232*N232,2)</f>
        <v>0</v>
      </c>
      <c r="P232" s="250">
        <v>1.8000000000000001E-4</v>
      </c>
      <c r="Q232" s="250">
        <f>ROUND(E232*P232,2)</f>
        <v>0.19</v>
      </c>
      <c r="R232" s="252"/>
      <c r="S232" s="252" t="s">
        <v>142</v>
      </c>
      <c r="T232" s="253" t="s">
        <v>142</v>
      </c>
      <c r="U232" s="231">
        <v>0.03</v>
      </c>
      <c r="V232" s="231">
        <f>ROUND(E232*U232,2)</f>
        <v>31.96</v>
      </c>
      <c r="W232" s="231"/>
      <c r="X232" s="231" t="s">
        <v>121</v>
      </c>
      <c r="Y232" s="231" t="s">
        <v>122</v>
      </c>
      <c r="Z232" s="211"/>
      <c r="AA232" s="211"/>
      <c r="AB232" s="211"/>
      <c r="AC232" s="211"/>
      <c r="AD232" s="211"/>
      <c r="AE232" s="211"/>
      <c r="AF232" s="211"/>
      <c r="AG232" s="211" t="s">
        <v>123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2" x14ac:dyDescent="0.25">
      <c r="A233" s="228"/>
      <c r="B233" s="229"/>
      <c r="C233" s="269" t="s">
        <v>267</v>
      </c>
      <c r="D233" s="235"/>
      <c r="E233" s="236">
        <v>293.73099999999999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31"/>
      <c r="Z233" s="211"/>
      <c r="AA233" s="211"/>
      <c r="AB233" s="211"/>
      <c r="AC233" s="211"/>
      <c r="AD233" s="211"/>
      <c r="AE233" s="211"/>
      <c r="AF233" s="211"/>
      <c r="AG233" s="211" t="s">
        <v>145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3" x14ac:dyDescent="0.25">
      <c r="A234" s="228"/>
      <c r="B234" s="229"/>
      <c r="C234" s="269" t="s">
        <v>268</v>
      </c>
      <c r="D234" s="235"/>
      <c r="E234" s="236">
        <v>477.83519999999999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31"/>
      <c r="Z234" s="211"/>
      <c r="AA234" s="211"/>
      <c r="AB234" s="211"/>
      <c r="AC234" s="211"/>
      <c r="AD234" s="211"/>
      <c r="AE234" s="211"/>
      <c r="AF234" s="211"/>
      <c r="AG234" s="211" t="s">
        <v>145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3" x14ac:dyDescent="0.25">
      <c r="A235" s="228"/>
      <c r="B235" s="229"/>
      <c r="C235" s="269" t="s">
        <v>269</v>
      </c>
      <c r="D235" s="235"/>
      <c r="E235" s="236">
        <v>293.73099999999999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31"/>
      <c r="Z235" s="211"/>
      <c r="AA235" s="211"/>
      <c r="AB235" s="211"/>
      <c r="AC235" s="211"/>
      <c r="AD235" s="211"/>
      <c r="AE235" s="211"/>
      <c r="AF235" s="211"/>
      <c r="AG235" s="211" t="s">
        <v>145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5">
      <c r="A236" s="247">
        <v>64</v>
      </c>
      <c r="B236" s="248" t="s">
        <v>382</v>
      </c>
      <c r="C236" s="265" t="s">
        <v>383</v>
      </c>
      <c r="D236" s="249" t="s">
        <v>141</v>
      </c>
      <c r="E236" s="250">
        <v>1225.09178</v>
      </c>
      <c r="F236" s="251"/>
      <c r="G236" s="252">
        <f>ROUND(E236*F236,2)</f>
        <v>0</v>
      </c>
      <c r="H236" s="251"/>
      <c r="I236" s="252">
        <f>ROUND(E236*H236,2)</f>
        <v>0</v>
      </c>
      <c r="J236" s="251"/>
      <c r="K236" s="252">
        <f>ROUND(E236*J236,2)</f>
        <v>0</v>
      </c>
      <c r="L236" s="252">
        <v>21</v>
      </c>
      <c r="M236" s="252">
        <f>G236*(1+L236/100)</f>
        <v>0</v>
      </c>
      <c r="N236" s="250">
        <v>1E-4</v>
      </c>
      <c r="O236" s="250">
        <f>ROUND(E236*N236,2)</f>
        <v>0.12</v>
      </c>
      <c r="P236" s="250">
        <v>0</v>
      </c>
      <c r="Q236" s="250">
        <f>ROUND(E236*P236,2)</f>
        <v>0</v>
      </c>
      <c r="R236" s="252" t="s">
        <v>235</v>
      </c>
      <c r="S236" s="252" t="s">
        <v>142</v>
      </c>
      <c r="T236" s="253" t="s">
        <v>120</v>
      </c>
      <c r="U236" s="231">
        <v>0</v>
      </c>
      <c r="V236" s="231">
        <f>ROUND(E236*U236,2)</f>
        <v>0</v>
      </c>
      <c r="W236" s="231"/>
      <c r="X236" s="231" t="s">
        <v>236</v>
      </c>
      <c r="Y236" s="231" t="s">
        <v>122</v>
      </c>
      <c r="Z236" s="211"/>
      <c r="AA236" s="211"/>
      <c r="AB236" s="211"/>
      <c r="AC236" s="211"/>
      <c r="AD236" s="211"/>
      <c r="AE236" s="211"/>
      <c r="AF236" s="211"/>
      <c r="AG236" s="211" t="s">
        <v>237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ht="21" outlineLevel="2" x14ac:dyDescent="0.25">
      <c r="A237" s="228"/>
      <c r="B237" s="229"/>
      <c r="C237" s="266" t="s">
        <v>538</v>
      </c>
      <c r="D237" s="254"/>
      <c r="E237" s="254"/>
      <c r="F237" s="254"/>
      <c r="G237" s="254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1"/>
      <c r="AA237" s="211"/>
      <c r="AB237" s="211"/>
      <c r="AC237" s="211"/>
      <c r="AD237" s="211"/>
      <c r="AE237" s="211"/>
      <c r="AF237" s="211"/>
      <c r="AG237" s="211" t="s">
        <v>125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63" t="str">
        <f>C237</f>
        <v>je pojistná hydroizolace ze dvou vrstev, která se používá pro šikmé střechy jako kontaktní podstřešní difúzní membrána.</v>
      </c>
      <c r="BB237" s="211"/>
      <c r="BC237" s="211"/>
      <c r="BD237" s="211"/>
      <c r="BE237" s="211"/>
      <c r="BF237" s="211"/>
      <c r="BG237" s="211"/>
      <c r="BH237" s="211"/>
    </row>
    <row r="238" spans="1:60" outlineLevel="3" x14ac:dyDescent="0.25">
      <c r="A238" s="228"/>
      <c r="B238" s="229"/>
      <c r="C238" s="267" t="s">
        <v>539</v>
      </c>
      <c r="D238" s="255"/>
      <c r="E238" s="255"/>
      <c r="F238" s="255"/>
      <c r="G238" s="255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1"/>
      <c r="AA238" s="211"/>
      <c r="AB238" s="211"/>
      <c r="AC238" s="211"/>
      <c r="AD238" s="211"/>
      <c r="AE238" s="211"/>
      <c r="AF238" s="211"/>
      <c r="AG238" s="211" t="s">
        <v>125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3" x14ac:dyDescent="0.25">
      <c r="A239" s="228"/>
      <c r="B239" s="229"/>
      <c r="C239" s="267" t="s">
        <v>540</v>
      </c>
      <c r="D239" s="255"/>
      <c r="E239" s="255"/>
      <c r="F239" s="255"/>
      <c r="G239" s="255"/>
      <c r="H239" s="231"/>
      <c r="I239" s="231"/>
      <c r="J239" s="231"/>
      <c r="K239" s="231"/>
      <c r="L239" s="231"/>
      <c r="M239" s="231"/>
      <c r="N239" s="230"/>
      <c r="O239" s="230"/>
      <c r="P239" s="230"/>
      <c r="Q239" s="230"/>
      <c r="R239" s="231"/>
      <c r="S239" s="231"/>
      <c r="T239" s="231"/>
      <c r="U239" s="231"/>
      <c r="V239" s="231"/>
      <c r="W239" s="231"/>
      <c r="X239" s="231"/>
      <c r="Y239" s="231"/>
      <c r="Z239" s="211"/>
      <c r="AA239" s="211"/>
      <c r="AB239" s="211"/>
      <c r="AC239" s="211"/>
      <c r="AD239" s="211"/>
      <c r="AE239" s="211"/>
      <c r="AF239" s="211"/>
      <c r="AG239" s="211" t="s">
        <v>125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63" t="str">
        <f>C239</f>
        <v>Možné použít v bedněných střechách přímo na bednění i v nebedněných střechách přímo na tepelnou izolaci.</v>
      </c>
      <c r="BB239" s="211"/>
      <c r="BC239" s="211"/>
      <c r="BD239" s="211"/>
      <c r="BE239" s="211"/>
      <c r="BF239" s="211"/>
      <c r="BG239" s="211"/>
      <c r="BH239" s="211"/>
    </row>
    <row r="240" spans="1:60" outlineLevel="3" x14ac:dyDescent="0.25">
      <c r="A240" s="228"/>
      <c r="B240" s="229"/>
      <c r="C240" s="267" t="s">
        <v>541</v>
      </c>
      <c r="D240" s="255"/>
      <c r="E240" s="255"/>
      <c r="F240" s="255"/>
      <c r="G240" s="255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1"/>
      <c r="AA240" s="211"/>
      <c r="AB240" s="211"/>
      <c r="AC240" s="211"/>
      <c r="AD240" s="211"/>
      <c r="AE240" s="211"/>
      <c r="AF240" s="211"/>
      <c r="AG240" s="211" t="s">
        <v>125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ht="21" outlineLevel="3" x14ac:dyDescent="0.25">
      <c r="A241" s="228"/>
      <c r="B241" s="229"/>
      <c r="C241" s="267" t="s">
        <v>384</v>
      </c>
      <c r="D241" s="255"/>
      <c r="E241" s="255"/>
      <c r="F241" s="255"/>
      <c r="G241" s="255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31"/>
      <c r="Z241" s="211"/>
      <c r="AA241" s="211"/>
      <c r="AB241" s="211"/>
      <c r="AC241" s="211"/>
      <c r="AD241" s="211"/>
      <c r="AE241" s="211"/>
      <c r="AF241" s="211"/>
      <c r="AG241" s="211" t="s">
        <v>125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63" t="str">
        <f>C241</f>
        <v>Není potřeba ventilační mezera mezi membránou a tepelnou izolací nebo bedněním, proto lze využít pro tepelnou izolaci celou výšku krokví.</v>
      </c>
      <c r="BB241" s="211"/>
      <c r="BC241" s="211"/>
      <c r="BD241" s="211"/>
      <c r="BE241" s="211"/>
      <c r="BF241" s="211"/>
      <c r="BG241" s="211"/>
      <c r="BH241" s="211"/>
    </row>
    <row r="242" spans="1:60" outlineLevel="3" x14ac:dyDescent="0.25">
      <c r="A242" s="228"/>
      <c r="B242" s="229"/>
      <c r="C242" s="270" t="s">
        <v>321</v>
      </c>
      <c r="D242" s="232"/>
      <c r="E242" s="233"/>
      <c r="F242" s="234"/>
      <c r="G242" s="234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1"/>
      <c r="AA242" s="211"/>
      <c r="AB242" s="211"/>
      <c r="AC242" s="211"/>
      <c r="AD242" s="211"/>
      <c r="AE242" s="211"/>
      <c r="AF242" s="211"/>
      <c r="AG242" s="211" t="s">
        <v>125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21" outlineLevel="3" x14ac:dyDescent="0.25">
      <c r="A243" s="228"/>
      <c r="B243" s="229"/>
      <c r="C243" s="267" t="s">
        <v>542</v>
      </c>
      <c r="D243" s="255"/>
      <c r="E243" s="255"/>
      <c r="F243" s="255"/>
      <c r="G243" s="255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31"/>
      <c r="Z243" s="211"/>
      <c r="AA243" s="211"/>
      <c r="AB243" s="211"/>
      <c r="AC243" s="211"/>
      <c r="AD243" s="211"/>
      <c r="AE243" s="211"/>
      <c r="AF243" s="211"/>
      <c r="AG243" s="211" t="s">
        <v>125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63" t="str">
        <f>C243</f>
        <v>Vysoká pevnost a odolnost proti vytržení z hřebíku minimalizují riziko poškození membrány vlivem nášlapu při montáži.</v>
      </c>
      <c r="BB243" s="211"/>
      <c r="BC243" s="211"/>
      <c r="BD243" s="211"/>
      <c r="BE243" s="211"/>
      <c r="BF243" s="211"/>
      <c r="BG243" s="211"/>
      <c r="BH243" s="211"/>
    </row>
    <row r="244" spans="1:60" outlineLevel="3" x14ac:dyDescent="0.25">
      <c r="A244" s="228"/>
      <c r="B244" s="229"/>
      <c r="C244" s="267" t="s">
        <v>385</v>
      </c>
      <c r="D244" s="255"/>
      <c r="E244" s="255"/>
      <c r="F244" s="255"/>
      <c r="G244" s="255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1"/>
      <c r="AA244" s="211"/>
      <c r="AB244" s="211"/>
      <c r="AC244" s="211"/>
      <c r="AD244" s="211"/>
      <c r="AE244" s="211"/>
      <c r="AF244" s="211"/>
      <c r="AG244" s="211" t="s">
        <v>125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3" x14ac:dyDescent="0.25">
      <c r="A245" s="228"/>
      <c r="B245" s="229"/>
      <c r="C245" s="270" t="s">
        <v>321</v>
      </c>
      <c r="D245" s="232"/>
      <c r="E245" s="233"/>
      <c r="F245" s="234"/>
      <c r="G245" s="234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31"/>
      <c r="Z245" s="211"/>
      <c r="AA245" s="211"/>
      <c r="AB245" s="211"/>
      <c r="AC245" s="211"/>
      <c r="AD245" s="211"/>
      <c r="AE245" s="211"/>
      <c r="AF245" s="211"/>
      <c r="AG245" s="211" t="s">
        <v>125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ht="21" outlineLevel="3" x14ac:dyDescent="0.25">
      <c r="A246" s="228"/>
      <c r="B246" s="229"/>
      <c r="C246" s="267" t="s">
        <v>386</v>
      </c>
      <c r="D246" s="255"/>
      <c r="E246" s="255"/>
      <c r="F246" s="255"/>
      <c r="G246" s="255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31"/>
      <c r="Z246" s="211"/>
      <c r="AA246" s="211"/>
      <c r="AB246" s="211"/>
      <c r="AC246" s="211"/>
      <c r="AD246" s="211"/>
      <c r="AE246" s="211"/>
      <c r="AF246" s="211"/>
      <c r="AG246" s="211" t="s">
        <v>125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63" t="str">
        <f>C246</f>
        <v>Materiál : materiál ze dvou vrstev (PES netkaná textilie + zátěr ze spec. hydroizolačního polymeru s vysokou paropropustností)</v>
      </c>
      <c r="BB246" s="211"/>
      <c r="BC246" s="211"/>
      <c r="BD246" s="211"/>
      <c r="BE246" s="211"/>
      <c r="BF246" s="211"/>
      <c r="BG246" s="211"/>
      <c r="BH246" s="211"/>
    </row>
    <row r="247" spans="1:60" outlineLevel="3" x14ac:dyDescent="0.25">
      <c r="A247" s="228"/>
      <c r="B247" s="229"/>
      <c r="C247" s="270" t="s">
        <v>321</v>
      </c>
      <c r="D247" s="232"/>
      <c r="E247" s="233"/>
      <c r="F247" s="234"/>
      <c r="G247" s="234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1"/>
      <c r="AA247" s="211"/>
      <c r="AB247" s="211"/>
      <c r="AC247" s="211"/>
      <c r="AD247" s="211"/>
      <c r="AE247" s="211"/>
      <c r="AF247" s="211"/>
      <c r="AG247" s="211" t="s">
        <v>125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 x14ac:dyDescent="0.25">
      <c r="A248" s="228"/>
      <c r="B248" s="229"/>
      <c r="C248" s="267" t="s">
        <v>387</v>
      </c>
      <c r="D248" s="255"/>
      <c r="E248" s="255"/>
      <c r="F248" s="255"/>
      <c r="G248" s="255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31"/>
      <c r="Z248" s="211"/>
      <c r="AA248" s="211"/>
      <c r="AB248" s="211"/>
      <c r="AC248" s="211"/>
      <c r="AD248" s="211"/>
      <c r="AE248" s="211"/>
      <c r="AF248" s="211"/>
      <c r="AG248" s="211" t="s">
        <v>125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 x14ac:dyDescent="0.25">
      <c r="A249" s="228"/>
      <c r="B249" s="229"/>
      <c r="C249" s="270" t="s">
        <v>321</v>
      </c>
      <c r="D249" s="232"/>
      <c r="E249" s="233"/>
      <c r="F249" s="234"/>
      <c r="G249" s="234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1"/>
      <c r="AA249" s="211"/>
      <c r="AB249" s="211"/>
      <c r="AC249" s="211"/>
      <c r="AD249" s="211"/>
      <c r="AE249" s="211"/>
      <c r="AF249" s="211"/>
      <c r="AG249" s="211" t="s">
        <v>125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3" x14ac:dyDescent="0.25">
      <c r="A250" s="228"/>
      <c r="B250" s="229"/>
      <c r="C250" s="267" t="s">
        <v>388</v>
      </c>
      <c r="D250" s="255"/>
      <c r="E250" s="255"/>
      <c r="F250" s="255"/>
      <c r="G250" s="255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31"/>
      <c r="Z250" s="211"/>
      <c r="AA250" s="211"/>
      <c r="AB250" s="211"/>
      <c r="AC250" s="211"/>
      <c r="AD250" s="211"/>
      <c r="AE250" s="211"/>
      <c r="AF250" s="211"/>
      <c r="AG250" s="211" t="s">
        <v>125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3" x14ac:dyDescent="0.25">
      <c r="A251" s="228"/>
      <c r="B251" s="229"/>
      <c r="C251" s="270" t="s">
        <v>321</v>
      </c>
      <c r="D251" s="232"/>
      <c r="E251" s="233"/>
      <c r="F251" s="234"/>
      <c r="G251" s="234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1"/>
      <c r="AA251" s="211"/>
      <c r="AB251" s="211"/>
      <c r="AC251" s="211"/>
      <c r="AD251" s="211"/>
      <c r="AE251" s="211"/>
      <c r="AF251" s="211"/>
      <c r="AG251" s="211" t="s">
        <v>125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 x14ac:dyDescent="0.25">
      <c r="A252" s="228"/>
      <c r="B252" s="229"/>
      <c r="C252" s="267" t="s">
        <v>389</v>
      </c>
      <c r="D252" s="255"/>
      <c r="E252" s="255"/>
      <c r="F252" s="255"/>
      <c r="G252" s="255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31"/>
      <c r="Z252" s="211"/>
      <c r="AA252" s="211"/>
      <c r="AB252" s="211"/>
      <c r="AC252" s="211"/>
      <c r="AD252" s="211"/>
      <c r="AE252" s="211"/>
      <c r="AF252" s="211"/>
      <c r="AG252" s="211" t="s">
        <v>125</v>
      </c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 x14ac:dyDescent="0.25">
      <c r="A253" s="228"/>
      <c r="B253" s="229"/>
      <c r="C253" s="270" t="s">
        <v>321</v>
      </c>
      <c r="D253" s="232"/>
      <c r="E253" s="233"/>
      <c r="F253" s="234"/>
      <c r="G253" s="234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31"/>
      <c r="Z253" s="211"/>
      <c r="AA253" s="211"/>
      <c r="AB253" s="211"/>
      <c r="AC253" s="211"/>
      <c r="AD253" s="211"/>
      <c r="AE253" s="211"/>
      <c r="AF253" s="211"/>
      <c r="AG253" s="211" t="s">
        <v>125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3" x14ac:dyDescent="0.25">
      <c r="A254" s="228"/>
      <c r="B254" s="229"/>
      <c r="C254" s="267" t="s">
        <v>390</v>
      </c>
      <c r="D254" s="255"/>
      <c r="E254" s="255"/>
      <c r="F254" s="255"/>
      <c r="G254" s="255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1"/>
      <c r="AA254" s="211"/>
      <c r="AB254" s="211"/>
      <c r="AC254" s="211"/>
      <c r="AD254" s="211"/>
      <c r="AE254" s="211"/>
      <c r="AF254" s="211"/>
      <c r="AG254" s="211" t="s">
        <v>125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3" x14ac:dyDescent="0.25">
      <c r="A255" s="228"/>
      <c r="B255" s="229"/>
      <c r="C255" s="270" t="s">
        <v>321</v>
      </c>
      <c r="D255" s="232"/>
      <c r="E255" s="233"/>
      <c r="F255" s="234"/>
      <c r="G255" s="234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1"/>
      <c r="AA255" s="211"/>
      <c r="AB255" s="211"/>
      <c r="AC255" s="211"/>
      <c r="AD255" s="211"/>
      <c r="AE255" s="211"/>
      <c r="AF255" s="211"/>
      <c r="AG255" s="211" t="s">
        <v>125</v>
      </c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 x14ac:dyDescent="0.25">
      <c r="A256" s="228"/>
      <c r="B256" s="229"/>
      <c r="C256" s="267" t="s">
        <v>543</v>
      </c>
      <c r="D256" s="255"/>
      <c r="E256" s="255"/>
      <c r="F256" s="255"/>
      <c r="G256" s="255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31"/>
      <c r="Z256" s="211"/>
      <c r="AA256" s="211"/>
      <c r="AB256" s="211"/>
      <c r="AC256" s="211"/>
      <c r="AD256" s="211"/>
      <c r="AE256" s="211"/>
      <c r="AF256" s="211"/>
      <c r="AG256" s="211" t="s">
        <v>125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3" x14ac:dyDescent="0.25">
      <c r="A257" s="228"/>
      <c r="B257" s="229"/>
      <c r="C257" s="270" t="s">
        <v>321</v>
      </c>
      <c r="D257" s="232"/>
      <c r="E257" s="233"/>
      <c r="F257" s="234"/>
      <c r="G257" s="234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1"/>
      <c r="AA257" s="211"/>
      <c r="AB257" s="211"/>
      <c r="AC257" s="211"/>
      <c r="AD257" s="211"/>
      <c r="AE257" s="211"/>
      <c r="AF257" s="211"/>
      <c r="AG257" s="211" t="s">
        <v>125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3" x14ac:dyDescent="0.25">
      <c r="A258" s="228"/>
      <c r="B258" s="229"/>
      <c r="C258" s="267" t="s">
        <v>391</v>
      </c>
      <c r="D258" s="255"/>
      <c r="E258" s="255"/>
      <c r="F258" s="255"/>
      <c r="G258" s="255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31"/>
      <c r="Z258" s="211"/>
      <c r="AA258" s="211"/>
      <c r="AB258" s="211"/>
      <c r="AC258" s="211"/>
      <c r="AD258" s="211"/>
      <c r="AE258" s="211"/>
      <c r="AF258" s="211"/>
      <c r="AG258" s="211" t="s">
        <v>125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3" x14ac:dyDescent="0.25">
      <c r="A259" s="228"/>
      <c r="B259" s="229"/>
      <c r="C259" s="270" t="s">
        <v>321</v>
      </c>
      <c r="D259" s="232"/>
      <c r="E259" s="233"/>
      <c r="F259" s="234"/>
      <c r="G259" s="234"/>
      <c r="H259" s="231"/>
      <c r="I259" s="231"/>
      <c r="J259" s="231"/>
      <c r="K259" s="231"/>
      <c r="L259" s="231"/>
      <c r="M259" s="231"/>
      <c r="N259" s="230"/>
      <c r="O259" s="230"/>
      <c r="P259" s="230"/>
      <c r="Q259" s="230"/>
      <c r="R259" s="231"/>
      <c r="S259" s="231"/>
      <c r="T259" s="231"/>
      <c r="U259" s="231"/>
      <c r="V259" s="231"/>
      <c r="W259" s="231"/>
      <c r="X259" s="231"/>
      <c r="Y259" s="231"/>
      <c r="Z259" s="211"/>
      <c r="AA259" s="211"/>
      <c r="AB259" s="211"/>
      <c r="AC259" s="211"/>
      <c r="AD259" s="211"/>
      <c r="AE259" s="211"/>
      <c r="AF259" s="211"/>
      <c r="AG259" s="211" t="s">
        <v>125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3" x14ac:dyDescent="0.25">
      <c r="A260" s="228"/>
      <c r="B260" s="229"/>
      <c r="C260" s="267" t="s">
        <v>544</v>
      </c>
      <c r="D260" s="255"/>
      <c r="E260" s="255"/>
      <c r="F260" s="255"/>
      <c r="G260" s="255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31"/>
      <c r="Z260" s="211"/>
      <c r="AA260" s="211"/>
      <c r="AB260" s="211"/>
      <c r="AC260" s="211"/>
      <c r="AD260" s="211"/>
      <c r="AE260" s="211"/>
      <c r="AF260" s="211"/>
      <c r="AG260" s="211" t="s">
        <v>125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3" x14ac:dyDescent="0.25">
      <c r="A261" s="228"/>
      <c r="B261" s="229"/>
      <c r="C261" s="270" t="s">
        <v>321</v>
      </c>
      <c r="D261" s="232"/>
      <c r="E261" s="233"/>
      <c r="F261" s="234"/>
      <c r="G261" s="234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31"/>
      <c r="Z261" s="211"/>
      <c r="AA261" s="211"/>
      <c r="AB261" s="211"/>
      <c r="AC261" s="211"/>
      <c r="AD261" s="211"/>
      <c r="AE261" s="211"/>
      <c r="AF261" s="211"/>
      <c r="AG261" s="211" t="s">
        <v>125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3" x14ac:dyDescent="0.25">
      <c r="A262" s="228"/>
      <c r="B262" s="229"/>
      <c r="C262" s="267" t="s">
        <v>392</v>
      </c>
      <c r="D262" s="255"/>
      <c r="E262" s="255"/>
      <c r="F262" s="255"/>
      <c r="G262" s="255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31"/>
      <c r="Z262" s="211"/>
      <c r="AA262" s="211"/>
      <c r="AB262" s="211"/>
      <c r="AC262" s="211"/>
      <c r="AD262" s="211"/>
      <c r="AE262" s="211"/>
      <c r="AF262" s="211"/>
      <c r="AG262" s="211" t="s">
        <v>125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3" x14ac:dyDescent="0.25">
      <c r="A263" s="228"/>
      <c r="B263" s="229"/>
      <c r="C263" s="270" t="s">
        <v>321</v>
      </c>
      <c r="D263" s="232"/>
      <c r="E263" s="233"/>
      <c r="F263" s="234"/>
      <c r="G263" s="234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31"/>
      <c r="Z263" s="211"/>
      <c r="AA263" s="211"/>
      <c r="AB263" s="211"/>
      <c r="AC263" s="211"/>
      <c r="AD263" s="211"/>
      <c r="AE263" s="211"/>
      <c r="AF263" s="211"/>
      <c r="AG263" s="211" t="s">
        <v>125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3" x14ac:dyDescent="0.25">
      <c r="A264" s="228"/>
      <c r="B264" s="229"/>
      <c r="C264" s="267" t="s">
        <v>393</v>
      </c>
      <c r="D264" s="255"/>
      <c r="E264" s="255"/>
      <c r="F264" s="255"/>
      <c r="G264" s="255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31"/>
      <c r="Z264" s="211"/>
      <c r="AA264" s="211"/>
      <c r="AB264" s="211"/>
      <c r="AC264" s="211"/>
      <c r="AD264" s="211"/>
      <c r="AE264" s="211"/>
      <c r="AF264" s="211"/>
      <c r="AG264" s="211" t="s">
        <v>125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2" x14ac:dyDescent="0.25">
      <c r="A265" s="228"/>
      <c r="B265" s="229"/>
      <c r="C265" s="269" t="s">
        <v>394</v>
      </c>
      <c r="D265" s="235"/>
      <c r="E265" s="236">
        <v>1225.09178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1"/>
      <c r="AA265" s="211"/>
      <c r="AB265" s="211"/>
      <c r="AC265" s="211"/>
      <c r="AD265" s="211"/>
      <c r="AE265" s="211"/>
      <c r="AF265" s="211"/>
      <c r="AG265" s="211" t="s">
        <v>145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ht="20.399999999999999" outlineLevel="1" x14ac:dyDescent="0.25">
      <c r="A266" s="247">
        <v>65</v>
      </c>
      <c r="B266" s="248" t="s">
        <v>395</v>
      </c>
      <c r="C266" s="265" t="s">
        <v>396</v>
      </c>
      <c r="D266" s="249" t="s">
        <v>141</v>
      </c>
      <c r="E266" s="250">
        <v>1225.09178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5.0000000000000001E-4</v>
      </c>
      <c r="O266" s="250">
        <f>ROUND(E266*N266,2)</f>
        <v>0.61</v>
      </c>
      <c r="P266" s="250">
        <v>0</v>
      </c>
      <c r="Q266" s="250">
        <f>ROUND(E266*P266,2)</f>
        <v>0</v>
      </c>
      <c r="R266" s="252" t="s">
        <v>235</v>
      </c>
      <c r="S266" s="252" t="s">
        <v>142</v>
      </c>
      <c r="T266" s="253" t="s">
        <v>142</v>
      </c>
      <c r="U266" s="231">
        <v>0</v>
      </c>
      <c r="V266" s="231">
        <f>ROUND(E266*U266,2)</f>
        <v>0</v>
      </c>
      <c r="W266" s="231"/>
      <c r="X266" s="231" t="s">
        <v>236</v>
      </c>
      <c r="Y266" s="231" t="s">
        <v>122</v>
      </c>
      <c r="Z266" s="211"/>
      <c r="AA266" s="211"/>
      <c r="AB266" s="211"/>
      <c r="AC266" s="211"/>
      <c r="AD266" s="211"/>
      <c r="AE266" s="211"/>
      <c r="AF266" s="211"/>
      <c r="AG266" s="211" t="s">
        <v>237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ht="21" outlineLevel="2" x14ac:dyDescent="0.25">
      <c r="A267" s="228"/>
      <c r="B267" s="229"/>
      <c r="C267" s="266" t="s">
        <v>545</v>
      </c>
      <c r="D267" s="254"/>
      <c r="E267" s="254"/>
      <c r="F267" s="254"/>
      <c r="G267" s="254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31"/>
      <c r="Z267" s="211"/>
      <c r="AA267" s="211"/>
      <c r="AB267" s="211"/>
      <c r="AC267" s="211"/>
      <c r="AD267" s="211"/>
      <c r="AE267" s="211"/>
      <c r="AF267" s="211"/>
      <c r="AG267" s="211" t="s">
        <v>125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63" t="str">
        <f>C267</f>
        <v>difúzní fólie ze čtyř vrstev s drenážní vlákennou polypropylenovou vrstvou, která odděluje podstřešní fólii od plechové krytiny.</v>
      </c>
      <c r="BB267" s="211"/>
      <c r="BC267" s="211"/>
      <c r="BD267" s="211"/>
      <c r="BE267" s="211"/>
      <c r="BF267" s="211"/>
      <c r="BG267" s="211"/>
      <c r="BH267" s="211"/>
    </row>
    <row r="268" spans="1:60" outlineLevel="3" x14ac:dyDescent="0.25">
      <c r="A268" s="228"/>
      <c r="B268" s="229"/>
      <c r="C268" s="267" t="s">
        <v>546</v>
      </c>
      <c r="D268" s="255"/>
      <c r="E268" s="255"/>
      <c r="F268" s="255"/>
      <c r="G268" s="255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1"/>
      <c r="AA268" s="211"/>
      <c r="AB268" s="211"/>
      <c r="AC268" s="211"/>
      <c r="AD268" s="211"/>
      <c r="AE268" s="211"/>
      <c r="AF268" s="211"/>
      <c r="AG268" s="211" t="s">
        <v>125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63" t="str">
        <f>C268</f>
        <v>Díky této vrstvě je odvětrána vlhkost zpod plechové krytiny (vzduchové kanálky odvádí vlhkost a vodu).</v>
      </c>
      <c r="BB268" s="211"/>
      <c r="BC268" s="211"/>
      <c r="BD268" s="211"/>
      <c r="BE268" s="211"/>
      <c r="BF268" s="211"/>
      <c r="BG268" s="211"/>
      <c r="BH268" s="211"/>
    </row>
    <row r="269" spans="1:60" outlineLevel="3" x14ac:dyDescent="0.25">
      <c r="A269" s="228"/>
      <c r="B269" s="229"/>
      <c r="C269" s="267" t="s">
        <v>397</v>
      </c>
      <c r="D269" s="255"/>
      <c r="E269" s="255"/>
      <c r="F269" s="255"/>
      <c r="G269" s="255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31"/>
      <c r="Z269" s="211"/>
      <c r="AA269" s="211"/>
      <c r="AB269" s="211"/>
      <c r="AC269" s="211"/>
      <c r="AD269" s="211"/>
      <c r="AE269" s="211"/>
      <c r="AF269" s="211"/>
      <c r="AG269" s="211" t="s">
        <v>125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3" x14ac:dyDescent="0.25">
      <c r="A270" s="228"/>
      <c r="B270" s="229"/>
      <c r="C270" s="270" t="s">
        <v>321</v>
      </c>
      <c r="D270" s="232"/>
      <c r="E270" s="233"/>
      <c r="F270" s="234"/>
      <c r="G270" s="234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1"/>
      <c r="AA270" s="211"/>
      <c r="AB270" s="211"/>
      <c r="AC270" s="211"/>
      <c r="AD270" s="211"/>
      <c r="AE270" s="211"/>
      <c r="AF270" s="211"/>
      <c r="AG270" s="211" t="s">
        <v>125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ht="21" outlineLevel="3" x14ac:dyDescent="0.25">
      <c r="A271" s="228"/>
      <c r="B271" s="229"/>
      <c r="C271" s="267" t="s">
        <v>547</v>
      </c>
      <c r="D271" s="255"/>
      <c r="E271" s="255"/>
      <c r="F271" s="255"/>
      <c r="G271" s="255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31"/>
      <c r="Z271" s="211"/>
      <c r="AA271" s="211"/>
      <c r="AB271" s="211"/>
      <c r="AC271" s="211"/>
      <c r="AD271" s="211"/>
      <c r="AE271" s="211"/>
      <c r="AF271" s="211"/>
      <c r="AG271" s="211" t="s">
        <v>125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63" t="str">
        <f>C271</f>
        <v>Chrání plechovou krytinu na vnitřní straně před korozí, tlumí hluk i při velkém dešti a chrání lepelnou izolaci díky dobré vodotěsnosti.</v>
      </c>
      <c r="BB271" s="211"/>
      <c r="BC271" s="211"/>
      <c r="BD271" s="211"/>
      <c r="BE271" s="211"/>
      <c r="BF271" s="211"/>
      <c r="BG271" s="211"/>
      <c r="BH271" s="211"/>
    </row>
    <row r="272" spans="1:60" outlineLevel="3" x14ac:dyDescent="0.25">
      <c r="A272" s="228"/>
      <c r="B272" s="229"/>
      <c r="C272" s="270" t="s">
        <v>321</v>
      </c>
      <c r="D272" s="232"/>
      <c r="E272" s="233"/>
      <c r="F272" s="234"/>
      <c r="G272" s="234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1"/>
      <c r="AA272" s="211"/>
      <c r="AB272" s="211"/>
      <c r="AC272" s="211"/>
      <c r="AD272" s="211"/>
      <c r="AE272" s="211"/>
      <c r="AF272" s="211"/>
      <c r="AG272" s="211" t="s">
        <v>125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3" x14ac:dyDescent="0.25">
      <c r="A273" s="228"/>
      <c r="B273" s="229"/>
      <c r="C273" s="267" t="s">
        <v>398</v>
      </c>
      <c r="D273" s="255"/>
      <c r="E273" s="255"/>
      <c r="F273" s="255"/>
      <c r="G273" s="255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31"/>
      <c r="Z273" s="211"/>
      <c r="AA273" s="211"/>
      <c r="AB273" s="211"/>
      <c r="AC273" s="211"/>
      <c r="AD273" s="211"/>
      <c r="AE273" s="211"/>
      <c r="AF273" s="211"/>
      <c r="AG273" s="211" t="s">
        <v>125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3" x14ac:dyDescent="0.25">
      <c r="A274" s="228"/>
      <c r="B274" s="229"/>
      <c r="C274" s="270" t="s">
        <v>321</v>
      </c>
      <c r="D274" s="232"/>
      <c r="E274" s="233"/>
      <c r="F274" s="234"/>
      <c r="G274" s="234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1"/>
      <c r="AA274" s="211"/>
      <c r="AB274" s="211"/>
      <c r="AC274" s="211"/>
      <c r="AD274" s="211"/>
      <c r="AE274" s="211"/>
      <c r="AF274" s="211"/>
      <c r="AG274" s="211" t="s">
        <v>125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3" x14ac:dyDescent="0.25">
      <c r="A275" s="228"/>
      <c r="B275" s="229"/>
      <c r="C275" s="267" t="s">
        <v>399</v>
      </c>
      <c r="D275" s="255"/>
      <c r="E275" s="255"/>
      <c r="F275" s="255"/>
      <c r="G275" s="255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31"/>
      <c r="Z275" s="211"/>
      <c r="AA275" s="211"/>
      <c r="AB275" s="211"/>
      <c r="AC275" s="211"/>
      <c r="AD275" s="211"/>
      <c r="AE275" s="211"/>
      <c r="AF275" s="211"/>
      <c r="AG275" s="211" t="s">
        <v>125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3" x14ac:dyDescent="0.25">
      <c r="A276" s="228"/>
      <c r="B276" s="229"/>
      <c r="C276" s="270" t="s">
        <v>321</v>
      </c>
      <c r="D276" s="232"/>
      <c r="E276" s="233"/>
      <c r="F276" s="234"/>
      <c r="G276" s="234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1"/>
      <c r="AA276" s="211"/>
      <c r="AB276" s="211"/>
      <c r="AC276" s="211"/>
      <c r="AD276" s="211"/>
      <c r="AE276" s="211"/>
      <c r="AF276" s="211"/>
      <c r="AG276" s="211" t="s">
        <v>125</v>
      </c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 x14ac:dyDescent="0.25">
      <c r="A277" s="228"/>
      <c r="B277" s="229"/>
      <c r="C277" s="267" t="s">
        <v>389</v>
      </c>
      <c r="D277" s="255"/>
      <c r="E277" s="255"/>
      <c r="F277" s="255"/>
      <c r="G277" s="255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31"/>
      <c r="Z277" s="211"/>
      <c r="AA277" s="211"/>
      <c r="AB277" s="211"/>
      <c r="AC277" s="211"/>
      <c r="AD277" s="211"/>
      <c r="AE277" s="211"/>
      <c r="AF277" s="211"/>
      <c r="AG277" s="211" t="s">
        <v>125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3" x14ac:dyDescent="0.25">
      <c r="A278" s="228"/>
      <c r="B278" s="229"/>
      <c r="C278" s="270" t="s">
        <v>321</v>
      </c>
      <c r="D278" s="232"/>
      <c r="E278" s="233"/>
      <c r="F278" s="234"/>
      <c r="G278" s="234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1"/>
      <c r="AA278" s="211"/>
      <c r="AB278" s="211"/>
      <c r="AC278" s="211"/>
      <c r="AD278" s="211"/>
      <c r="AE278" s="211"/>
      <c r="AF278" s="211"/>
      <c r="AG278" s="211" t="s">
        <v>125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 x14ac:dyDescent="0.25">
      <c r="A279" s="228"/>
      <c r="B279" s="229"/>
      <c r="C279" s="267" t="s">
        <v>548</v>
      </c>
      <c r="D279" s="255"/>
      <c r="E279" s="255"/>
      <c r="F279" s="255"/>
      <c r="G279" s="255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31"/>
      <c r="Z279" s="211"/>
      <c r="AA279" s="211"/>
      <c r="AB279" s="211"/>
      <c r="AC279" s="211"/>
      <c r="AD279" s="211"/>
      <c r="AE279" s="211"/>
      <c r="AF279" s="211"/>
      <c r="AG279" s="211" t="s">
        <v>125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3" x14ac:dyDescent="0.25">
      <c r="A280" s="228"/>
      <c r="B280" s="229"/>
      <c r="C280" s="270" t="s">
        <v>321</v>
      </c>
      <c r="D280" s="232"/>
      <c r="E280" s="233"/>
      <c r="F280" s="234"/>
      <c r="G280" s="234"/>
      <c r="H280" s="231"/>
      <c r="I280" s="231"/>
      <c r="J280" s="231"/>
      <c r="K280" s="231"/>
      <c r="L280" s="231"/>
      <c r="M280" s="231"/>
      <c r="N280" s="230"/>
      <c r="O280" s="230"/>
      <c r="P280" s="230"/>
      <c r="Q280" s="230"/>
      <c r="R280" s="231"/>
      <c r="S280" s="231"/>
      <c r="T280" s="231"/>
      <c r="U280" s="231"/>
      <c r="V280" s="231"/>
      <c r="W280" s="231"/>
      <c r="X280" s="231"/>
      <c r="Y280" s="231"/>
      <c r="Z280" s="211"/>
      <c r="AA280" s="211"/>
      <c r="AB280" s="211"/>
      <c r="AC280" s="211"/>
      <c r="AD280" s="211"/>
      <c r="AE280" s="211"/>
      <c r="AF280" s="211"/>
      <c r="AG280" s="211" t="s">
        <v>125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3" x14ac:dyDescent="0.25">
      <c r="A281" s="228"/>
      <c r="B281" s="229"/>
      <c r="C281" s="267" t="s">
        <v>400</v>
      </c>
      <c r="D281" s="255"/>
      <c r="E281" s="255"/>
      <c r="F281" s="255"/>
      <c r="G281" s="255"/>
      <c r="H281" s="231"/>
      <c r="I281" s="231"/>
      <c r="J281" s="231"/>
      <c r="K281" s="231"/>
      <c r="L281" s="231"/>
      <c r="M281" s="231"/>
      <c r="N281" s="230"/>
      <c r="O281" s="230"/>
      <c r="P281" s="230"/>
      <c r="Q281" s="230"/>
      <c r="R281" s="231"/>
      <c r="S281" s="231"/>
      <c r="T281" s="231"/>
      <c r="U281" s="231"/>
      <c r="V281" s="231"/>
      <c r="W281" s="231"/>
      <c r="X281" s="231"/>
      <c r="Y281" s="231"/>
      <c r="Z281" s="211"/>
      <c r="AA281" s="211"/>
      <c r="AB281" s="211"/>
      <c r="AC281" s="211"/>
      <c r="AD281" s="211"/>
      <c r="AE281" s="211"/>
      <c r="AF281" s="211"/>
      <c r="AG281" s="211" t="s">
        <v>125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3" x14ac:dyDescent="0.25">
      <c r="A282" s="228"/>
      <c r="B282" s="229"/>
      <c r="C282" s="270" t="s">
        <v>321</v>
      </c>
      <c r="D282" s="232"/>
      <c r="E282" s="233"/>
      <c r="F282" s="234"/>
      <c r="G282" s="234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31"/>
      <c r="Z282" s="211"/>
      <c r="AA282" s="211"/>
      <c r="AB282" s="211"/>
      <c r="AC282" s="211"/>
      <c r="AD282" s="211"/>
      <c r="AE282" s="211"/>
      <c r="AF282" s="211"/>
      <c r="AG282" s="211" t="s">
        <v>125</v>
      </c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3" x14ac:dyDescent="0.25">
      <c r="A283" s="228"/>
      <c r="B283" s="229"/>
      <c r="C283" s="267" t="s">
        <v>401</v>
      </c>
      <c r="D283" s="255"/>
      <c r="E283" s="255"/>
      <c r="F283" s="255"/>
      <c r="G283" s="255"/>
      <c r="H283" s="231"/>
      <c r="I283" s="231"/>
      <c r="J283" s="231"/>
      <c r="K283" s="231"/>
      <c r="L283" s="231"/>
      <c r="M283" s="231"/>
      <c r="N283" s="230"/>
      <c r="O283" s="230"/>
      <c r="P283" s="230"/>
      <c r="Q283" s="230"/>
      <c r="R283" s="231"/>
      <c r="S283" s="231"/>
      <c r="T283" s="231"/>
      <c r="U283" s="231"/>
      <c r="V283" s="231"/>
      <c r="W283" s="231"/>
      <c r="X283" s="231"/>
      <c r="Y283" s="231"/>
      <c r="Z283" s="211"/>
      <c r="AA283" s="211"/>
      <c r="AB283" s="211"/>
      <c r="AC283" s="211"/>
      <c r="AD283" s="211"/>
      <c r="AE283" s="211"/>
      <c r="AF283" s="211"/>
      <c r="AG283" s="211" t="s">
        <v>125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3" x14ac:dyDescent="0.25">
      <c r="A284" s="228"/>
      <c r="B284" s="229"/>
      <c r="C284" s="270" t="s">
        <v>321</v>
      </c>
      <c r="D284" s="232"/>
      <c r="E284" s="233"/>
      <c r="F284" s="234"/>
      <c r="G284" s="234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31"/>
      <c r="Z284" s="211"/>
      <c r="AA284" s="211"/>
      <c r="AB284" s="211"/>
      <c r="AC284" s="211"/>
      <c r="AD284" s="211"/>
      <c r="AE284" s="211"/>
      <c r="AF284" s="211"/>
      <c r="AG284" s="211" t="s">
        <v>125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3" x14ac:dyDescent="0.25">
      <c r="A285" s="228"/>
      <c r="B285" s="229"/>
      <c r="C285" s="267" t="s">
        <v>549</v>
      </c>
      <c r="D285" s="255"/>
      <c r="E285" s="255"/>
      <c r="F285" s="255"/>
      <c r="G285" s="255"/>
      <c r="H285" s="231"/>
      <c r="I285" s="231"/>
      <c r="J285" s="231"/>
      <c r="K285" s="231"/>
      <c r="L285" s="231"/>
      <c r="M285" s="231"/>
      <c r="N285" s="230"/>
      <c r="O285" s="230"/>
      <c r="P285" s="230"/>
      <c r="Q285" s="230"/>
      <c r="R285" s="231"/>
      <c r="S285" s="231"/>
      <c r="T285" s="231"/>
      <c r="U285" s="231"/>
      <c r="V285" s="231"/>
      <c r="W285" s="231"/>
      <c r="X285" s="231"/>
      <c r="Y285" s="231"/>
      <c r="Z285" s="211"/>
      <c r="AA285" s="211"/>
      <c r="AB285" s="211"/>
      <c r="AC285" s="211"/>
      <c r="AD285" s="211"/>
      <c r="AE285" s="211"/>
      <c r="AF285" s="211"/>
      <c r="AG285" s="211" t="s">
        <v>125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 x14ac:dyDescent="0.25">
      <c r="A286" s="228"/>
      <c r="B286" s="229"/>
      <c r="C286" s="270" t="s">
        <v>321</v>
      </c>
      <c r="D286" s="232"/>
      <c r="E286" s="233"/>
      <c r="F286" s="234"/>
      <c r="G286" s="234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31"/>
      <c r="Z286" s="211"/>
      <c r="AA286" s="211"/>
      <c r="AB286" s="211"/>
      <c r="AC286" s="211"/>
      <c r="AD286" s="211"/>
      <c r="AE286" s="211"/>
      <c r="AF286" s="211"/>
      <c r="AG286" s="211" t="s">
        <v>125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3" x14ac:dyDescent="0.25">
      <c r="A287" s="228"/>
      <c r="B287" s="229"/>
      <c r="C287" s="267" t="s">
        <v>392</v>
      </c>
      <c r="D287" s="255"/>
      <c r="E287" s="255"/>
      <c r="F287" s="255"/>
      <c r="G287" s="255"/>
      <c r="H287" s="231"/>
      <c r="I287" s="231"/>
      <c r="J287" s="231"/>
      <c r="K287" s="231"/>
      <c r="L287" s="231"/>
      <c r="M287" s="231"/>
      <c r="N287" s="230"/>
      <c r="O287" s="230"/>
      <c r="P287" s="230"/>
      <c r="Q287" s="230"/>
      <c r="R287" s="231"/>
      <c r="S287" s="231"/>
      <c r="T287" s="231"/>
      <c r="U287" s="231"/>
      <c r="V287" s="231"/>
      <c r="W287" s="231"/>
      <c r="X287" s="231"/>
      <c r="Y287" s="231"/>
      <c r="Z287" s="211"/>
      <c r="AA287" s="211"/>
      <c r="AB287" s="211"/>
      <c r="AC287" s="211"/>
      <c r="AD287" s="211"/>
      <c r="AE287" s="211"/>
      <c r="AF287" s="211"/>
      <c r="AG287" s="211" t="s">
        <v>125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3" x14ac:dyDescent="0.25">
      <c r="A288" s="228"/>
      <c r="B288" s="229"/>
      <c r="C288" s="270" t="s">
        <v>321</v>
      </c>
      <c r="D288" s="232"/>
      <c r="E288" s="233"/>
      <c r="F288" s="234"/>
      <c r="G288" s="234"/>
      <c r="H288" s="231"/>
      <c r="I288" s="231"/>
      <c r="J288" s="231"/>
      <c r="K288" s="231"/>
      <c r="L288" s="231"/>
      <c r="M288" s="231"/>
      <c r="N288" s="230"/>
      <c r="O288" s="230"/>
      <c r="P288" s="230"/>
      <c r="Q288" s="230"/>
      <c r="R288" s="231"/>
      <c r="S288" s="231"/>
      <c r="T288" s="231"/>
      <c r="U288" s="231"/>
      <c r="V288" s="231"/>
      <c r="W288" s="231"/>
      <c r="X288" s="231"/>
      <c r="Y288" s="231"/>
      <c r="Z288" s="211"/>
      <c r="AA288" s="211"/>
      <c r="AB288" s="211"/>
      <c r="AC288" s="211"/>
      <c r="AD288" s="211"/>
      <c r="AE288" s="211"/>
      <c r="AF288" s="211"/>
      <c r="AG288" s="211" t="s">
        <v>125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3" x14ac:dyDescent="0.25">
      <c r="A289" s="228"/>
      <c r="B289" s="229"/>
      <c r="C289" s="267" t="s">
        <v>402</v>
      </c>
      <c r="D289" s="255"/>
      <c r="E289" s="255"/>
      <c r="F289" s="255"/>
      <c r="G289" s="255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31"/>
      <c r="Z289" s="211"/>
      <c r="AA289" s="211"/>
      <c r="AB289" s="211"/>
      <c r="AC289" s="211"/>
      <c r="AD289" s="211"/>
      <c r="AE289" s="211"/>
      <c r="AF289" s="211"/>
      <c r="AG289" s="211" t="s">
        <v>125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2" x14ac:dyDescent="0.25">
      <c r="A290" s="228"/>
      <c r="B290" s="229"/>
      <c r="C290" s="269" t="s">
        <v>394</v>
      </c>
      <c r="D290" s="235"/>
      <c r="E290" s="236">
        <v>1225.09178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31"/>
      <c r="Z290" s="211"/>
      <c r="AA290" s="211"/>
      <c r="AB290" s="211"/>
      <c r="AC290" s="211"/>
      <c r="AD290" s="211"/>
      <c r="AE290" s="211"/>
      <c r="AF290" s="211"/>
      <c r="AG290" s="211" t="s">
        <v>145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5">
      <c r="A291" s="256">
        <v>66</v>
      </c>
      <c r="B291" s="257" t="s">
        <v>403</v>
      </c>
      <c r="C291" s="268" t="s">
        <v>404</v>
      </c>
      <c r="D291" s="258" t="s">
        <v>193</v>
      </c>
      <c r="E291" s="259">
        <v>0.79896999999999996</v>
      </c>
      <c r="F291" s="260"/>
      <c r="G291" s="261">
        <f>ROUND(E291*F291,2)</f>
        <v>0</v>
      </c>
      <c r="H291" s="260"/>
      <c r="I291" s="261">
        <f>ROUND(E291*H291,2)</f>
        <v>0</v>
      </c>
      <c r="J291" s="260"/>
      <c r="K291" s="261">
        <f>ROUND(E291*J291,2)</f>
        <v>0</v>
      </c>
      <c r="L291" s="261">
        <v>21</v>
      </c>
      <c r="M291" s="261">
        <f>G291*(1+L291/100)</f>
        <v>0</v>
      </c>
      <c r="N291" s="259">
        <v>0</v>
      </c>
      <c r="O291" s="259">
        <f>ROUND(E291*N291,2)</f>
        <v>0</v>
      </c>
      <c r="P291" s="259">
        <v>0</v>
      </c>
      <c r="Q291" s="259">
        <f>ROUND(E291*P291,2)</f>
        <v>0</v>
      </c>
      <c r="R291" s="261"/>
      <c r="S291" s="261" t="s">
        <v>142</v>
      </c>
      <c r="T291" s="262" t="s">
        <v>142</v>
      </c>
      <c r="U291" s="231">
        <v>2.5569999999999999</v>
      </c>
      <c r="V291" s="231">
        <f>ROUND(E291*U291,2)</f>
        <v>2.04</v>
      </c>
      <c r="W291" s="231"/>
      <c r="X291" s="231" t="s">
        <v>194</v>
      </c>
      <c r="Y291" s="231" t="s">
        <v>122</v>
      </c>
      <c r="Z291" s="211"/>
      <c r="AA291" s="211"/>
      <c r="AB291" s="211"/>
      <c r="AC291" s="211"/>
      <c r="AD291" s="211"/>
      <c r="AE291" s="211"/>
      <c r="AF291" s="211"/>
      <c r="AG291" s="211" t="s">
        <v>195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x14ac:dyDescent="0.25">
      <c r="A292" s="240" t="s">
        <v>114</v>
      </c>
      <c r="B292" s="241" t="s">
        <v>75</v>
      </c>
      <c r="C292" s="264" t="s">
        <v>76</v>
      </c>
      <c r="D292" s="242"/>
      <c r="E292" s="243"/>
      <c r="F292" s="244"/>
      <c r="G292" s="244">
        <f>SUMIF(AG293:AG300,"&lt;&gt;NOR",G293:G300)</f>
        <v>0</v>
      </c>
      <c r="H292" s="244"/>
      <c r="I292" s="244">
        <f>SUM(I293:I300)</f>
        <v>0</v>
      </c>
      <c r="J292" s="244"/>
      <c r="K292" s="244">
        <f>SUM(K293:K300)</f>
        <v>0</v>
      </c>
      <c r="L292" s="244"/>
      <c r="M292" s="244">
        <f>SUM(M293:M300)</f>
        <v>0</v>
      </c>
      <c r="N292" s="243"/>
      <c r="O292" s="243">
        <f>SUM(O293:O300)</f>
        <v>1.61</v>
      </c>
      <c r="P292" s="243"/>
      <c r="Q292" s="243">
        <f>SUM(Q293:Q300)</f>
        <v>1.67</v>
      </c>
      <c r="R292" s="244"/>
      <c r="S292" s="244"/>
      <c r="T292" s="245"/>
      <c r="U292" s="239"/>
      <c r="V292" s="239">
        <f>SUM(V293:V300)</f>
        <v>141.06</v>
      </c>
      <c r="W292" s="239"/>
      <c r="X292" s="239"/>
      <c r="Y292" s="239"/>
      <c r="AG292" t="s">
        <v>115</v>
      </c>
    </row>
    <row r="293" spans="1:60" outlineLevel="1" x14ac:dyDescent="0.25">
      <c r="A293" s="247">
        <v>67</v>
      </c>
      <c r="B293" s="248" t="s">
        <v>405</v>
      </c>
      <c r="C293" s="265" t="s">
        <v>406</v>
      </c>
      <c r="D293" s="249" t="s">
        <v>141</v>
      </c>
      <c r="E293" s="250">
        <v>139.18559999999999</v>
      </c>
      <c r="F293" s="251"/>
      <c r="G293" s="252">
        <f>ROUND(E293*F293,2)</f>
        <v>0</v>
      </c>
      <c r="H293" s="251"/>
      <c r="I293" s="252">
        <f>ROUND(E293*H293,2)</f>
        <v>0</v>
      </c>
      <c r="J293" s="251"/>
      <c r="K293" s="252">
        <f>ROUND(E293*J293,2)</f>
        <v>0</v>
      </c>
      <c r="L293" s="252">
        <v>21</v>
      </c>
      <c r="M293" s="252">
        <f>G293*(1+L293/100)</f>
        <v>0</v>
      </c>
      <c r="N293" s="250">
        <v>2.9999999999999997E-4</v>
      </c>
      <c r="O293" s="250">
        <f>ROUND(E293*N293,2)</f>
        <v>0.04</v>
      </c>
      <c r="P293" s="250">
        <v>0</v>
      </c>
      <c r="Q293" s="250">
        <f>ROUND(E293*P293,2)</f>
        <v>0</v>
      </c>
      <c r="R293" s="252"/>
      <c r="S293" s="252" t="s">
        <v>142</v>
      </c>
      <c r="T293" s="253" t="s">
        <v>142</v>
      </c>
      <c r="U293" s="231">
        <v>0.504</v>
      </c>
      <c r="V293" s="231">
        <f>ROUND(E293*U293,2)</f>
        <v>70.150000000000006</v>
      </c>
      <c r="W293" s="231"/>
      <c r="X293" s="231" t="s">
        <v>121</v>
      </c>
      <c r="Y293" s="231" t="s">
        <v>122</v>
      </c>
      <c r="Z293" s="211"/>
      <c r="AA293" s="211"/>
      <c r="AB293" s="211"/>
      <c r="AC293" s="211"/>
      <c r="AD293" s="211"/>
      <c r="AE293" s="211"/>
      <c r="AF293" s="211"/>
      <c r="AG293" s="211" t="s">
        <v>123</v>
      </c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2" x14ac:dyDescent="0.25">
      <c r="A294" s="228"/>
      <c r="B294" s="229"/>
      <c r="C294" s="269" t="s">
        <v>407</v>
      </c>
      <c r="D294" s="235"/>
      <c r="E294" s="236"/>
      <c r="F294" s="231"/>
      <c r="G294" s="231"/>
      <c r="H294" s="231"/>
      <c r="I294" s="231"/>
      <c r="J294" s="231"/>
      <c r="K294" s="231"/>
      <c r="L294" s="231"/>
      <c r="M294" s="231"/>
      <c r="N294" s="230"/>
      <c r="O294" s="230"/>
      <c r="P294" s="230"/>
      <c r="Q294" s="230"/>
      <c r="R294" s="231"/>
      <c r="S294" s="231"/>
      <c r="T294" s="231"/>
      <c r="U294" s="231"/>
      <c r="V294" s="231"/>
      <c r="W294" s="231"/>
      <c r="X294" s="231"/>
      <c r="Y294" s="231"/>
      <c r="Z294" s="211"/>
      <c r="AA294" s="211"/>
      <c r="AB294" s="211"/>
      <c r="AC294" s="211"/>
      <c r="AD294" s="211"/>
      <c r="AE294" s="211"/>
      <c r="AF294" s="211"/>
      <c r="AG294" s="211" t="s">
        <v>145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3" x14ac:dyDescent="0.25">
      <c r="A295" s="228"/>
      <c r="B295" s="229"/>
      <c r="C295" s="269" t="s">
        <v>408</v>
      </c>
      <c r="D295" s="235"/>
      <c r="E295" s="236">
        <v>139.18559999999999</v>
      </c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31"/>
      <c r="Z295" s="211"/>
      <c r="AA295" s="211"/>
      <c r="AB295" s="211"/>
      <c r="AC295" s="211"/>
      <c r="AD295" s="211"/>
      <c r="AE295" s="211"/>
      <c r="AF295" s="211"/>
      <c r="AG295" s="211" t="s">
        <v>145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5">
      <c r="A296" s="247">
        <v>68</v>
      </c>
      <c r="B296" s="248" t="s">
        <v>409</v>
      </c>
      <c r="C296" s="265" t="s">
        <v>410</v>
      </c>
      <c r="D296" s="249" t="s">
        <v>141</v>
      </c>
      <c r="E296" s="250">
        <v>152.1936</v>
      </c>
      <c r="F296" s="251"/>
      <c r="G296" s="252">
        <f>ROUND(E296*F296,2)</f>
        <v>0</v>
      </c>
      <c r="H296" s="251"/>
      <c r="I296" s="252">
        <f>ROUND(E296*H296,2)</f>
        <v>0</v>
      </c>
      <c r="J296" s="251"/>
      <c r="K296" s="252">
        <f>ROUND(E296*J296,2)</f>
        <v>0</v>
      </c>
      <c r="L296" s="252">
        <v>21</v>
      </c>
      <c r="M296" s="252">
        <f>G296*(1+L296/100)</f>
        <v>0</v>
      </c>
      <c r="N296" s="250">
        <v>0</v>
      </c>
      <c r="O296" s="250">
        <f>ROUND(E296*N296,2)</f>
        <v>0</v>
      </c>
      <c r="P296" s="250">
        <v>1.098E-2</v>
      </c>
      <c r="Q296" s="250">
        <f>ROUND(E296*P296,2)</f>
        <v>1.67</v>
      </c>
      <c r="R296" s="252"/>
      <c r="S296" s="252" t="s">
        <v>142</v>
      </c>
      <c r="T296" s="253" t="s">
        <v>142</v>
      </c>
      <c r="U296" s="231">
        <v>0.44</v>
      </c>
      <c r="V296" s="231">
        <f>ROUND(E296*U296,2)</f>
        <v>66.97</v>
      </c>
      <c r="W296" s="231"/>
      <c r="X296" s="231" t="s">
        <v>121</v>
      </c>
      <c r="Y296" s="231" t="s">
        <v>122</v>
      </c>
      <c r="Z296" s="211"/>
      <c r="AA296" s="211"/>
      <c r="AB296" s="211"/>
      <c r="AC296" s="211"/>
      <c r="AD296" s="211"/>
      <c r="AE296" s="211"/>
      <c r="AF296" s="211"/>
      <c r="AG296" s="211" t="s">
        <v>123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2" x14ac:dyDescent="0.25">
      <c r="A297" s="228"/>
      <c r="B297" s="229"/>
      <c r="C297" s="269" t="s">
        <v>411</v>
      </c>
      <c r="D297" s="235"/>
      <c r="E297" s="236">
        <v>152.1936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31"/>
      <c r="Z297" s="211"/>
      <c r="AA297" s="211"/>
      <c r="AB297" s="211"/>
      <c r="AC297" s="211"/>
      <c r="AD297" s="211"/>
      <c r="AE297" s="211"/>
      <c r="AF297" s="211"/>
      <c r="AG297" s="211" t="s">
        <v>145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5">
      <c r="A298" s="247">
        <v>69</v>
      </c>
      <c r="B298" s="248" t="s">
        <v>412</v>
      </c>
      <c r="C298" s="265" t="s">
        <v>413</v>
      </c>
      <c r="D298" s="249" t="s">
        <v>141</v>
      </c>
      <c r="E298" s="250">
        <v>160.06344000000001</v>
      </c>
      <c r="F298" s="251"/>
      <c r="G298" s="252">
        <f>ROUND(E298*F298,2)</f>
        <v>0</v>
      </c>
      <c r="H298" s="251"/>
      <c r="I298" s="252">
        <f>ROUND(E298*H298,2)</f>
        <v>0</v>
      </c>
      <c r="J298" s="251"/>
      <c r="K298" s="252">
        <f>ROUND(E298*J298,2)</f>
        <v>0</v>
      </c>
      <c r="L298" s="252">
        <v>21</v>
      </c>
      <c r="M298" s="252">
        <f>G298*(1+L298/100)</f>
        <v>0</v>
      </c>
      <c r="N298" s="250">
        <v>9.7999999999999997E-3</v>
      </c>
      <c r="O298" s="250">
        <f>ROUND(E298*N298,2)</f>
        <v>1.57</v>
      </c>
      <c r="P298" s="250">
        <v>0</v>
      </c>
      <c r="Q298" s="250">
        <f>ROUND(E298*P298,2)</f>
        <v>0</v>
      </c>
      <c r="R298" s="252" t="s">
        <v>235</v>
      </c>
      <c r="S298" s="252" t="s">
        <v>142</v>
      </c>
      <c r="T298" s="253" t="s">
        <v>142</v>
      </c>
      <c r="U298" s="231">
        <v>0</v>
      </c>
      <c r="V298" s="231">
        <f>ROUND(E298*U298,2)</f>
        <v>0</v>
      </c>
      <c r="W298" s="231"/>
      <c r="X298" s="231" t="s">
        <v>236</v>
      </c>
      <c r="Y298" s="231" t="s">
        <v>122</v>
      </c>
      <c r="Z298" s="211"/>
      <c r="AA298" s="211"/>
      <c r="AB298" s="211"/>
      <c r="AC298" s="211"/>
      <c r="AD298" s="211"/>
      <c r="AE298" s="211"/>
      <c r="AF298" s="211"/>
      <c r="AG298" s="211" t="s">
        <v>237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2" x14ac:dyDescent="0.25">
      <c r="A299" s="228"/>
      <c r="B299" s="229"/>
      <c r="C299" s="269" t="s">
        <v>414</v>
      </c>
      <c r="D299" s="235"/>
      <c r="E299" s="236">
        <v>160.06344000000001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31"/>
      <c r="Z299" s="211"/>
      <c r="AA299" s="211"/>
      <c r="AB299" s="211"/>
      <c r="AC299" s="211"/>
      <c r="AD299" s="211"/>
      <c r="AE299" s="211"/>
      <c r="AF299" s="211"/>
      <c r="AG299" s="211" t="s">
        <v>145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5">
      <c r="A300" s="256">
        <v>70</v>
      </c>
      <c r="B300" s="257" t="s">
        <v>415</v>
      </c>
      <c r="C300" s="268" t="s">
        <v>416</v>
      </c>
      <c r="D300" s="258" t="s">
        <v>193</v>
      </c>
      <c r="E300" s="259">
        <v>1.6103799999999999</v>
      </c>
      <c r="F300" s="260"/>
      <c r="G300" s="261">
        <f>ROUND(E300*F300,2)</f>
        <v>0</v>
      </c>
      <c r="H300" s="260"/>
      <c r="I300" s="261">
        <f>ROUND(E300*H300,2)</f>
        <v>0</v>
      </c>
      <c r="J300" s="260"/>
      <c r="K300" s="261">
        <f>ROUND(E300*J300,2)</f>
        <v>0</v>
      </c>
      <c r="L300" s="261">
        <v>21</v>
      </c>
      <c r="M300" s="261">
        <f>G300*(1+L300/100)</f>
        <v>0</v>
      </c>
      <c r="N300" s="259">
        <v>0</v>
      </c>
      <c r="O300" s="259">
        <f>ROUND(E300*N300,2)</f>
        <v>0</v>
      </c>
      <c r="P300" s="259">
        <v>0</v>
      </c>
      <c r="Q300" s="259">
        <f>ROUND(E300*P300,2)</f>
        <v>0</v>
      </c>
      <c r="R300" s="261"/>
      <c r="S300" s="261" t="s">
        <v>142</v>
      </c>
      <c r="T300" s="262" t="s">
        <v>142</v>
      </c>
      <c r="U300" s="231">
        <v>2.4470000000000001</v>
      </c>
      <c r="V300" s="231">
        <f>ROUND(E300*U300,2)</f>
        <v>3.94</v>
      </c>
      <c r="W300" s="231"/>
      <c r="X300" s="231" t="s">
        <v>194</v>
      </c>
      <c r="Y300" s="231" t="s">
        <v>122</v>
      </c>
      <c r="Z300" s="211"/>
      <c r="AA300" s="211"/>
      <c r="AB300" s="211"/>
      <c r="AC300" s="211"/>
      <c r="AD300" s="211"/>
      <c r="AE300" s="211"/>
      <c r="AF300" s="211"/>
      <c r="AG300" s="211" t="s">
        <v>195</v>
      </c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x14ac:dyDescent="0.25">
      <c r="A301" s="240" t="s">
        <v>114</v>
      </c>
      <c r="B301" s="241" t="s">
        <v>77</v>
      </c>
      <c r="C301" s="264" t="s">
        <v>78</v>
      </c>
      <c r="D301" s="242"/>
      <c r="E301" s="243"/>
      <c r="F301" s="244"/>
      <c r="G301" s="244">
        <f>SUMIF(AG302:AG318,"&lt;&gt;NOR",G302:G318)</f>
        <v>0</v>
      </c>
      <c r="H301" s="244"/>
      <c r="I301" s="244">
        <f>SUM(I302:I318)</f>
        <v>0</v>
      </c>
      <c r="J301" s="244"/>
      <c r="K301" s="244">
        <f>SUM(K302:K318)</f>
        <v>0</v>
      </c>
      <c r="L301" s="244"/>
      <c r="M301" s="244">
        <f>SUM(M302:M318)</f>
        <v>0</v>
      </c>
      <c r="N301" s="243"/>
      <c r="O301" s="243">
        <f>SUM(O302:O318)</f>
        <v>1.2</v>
      </c>
      <c r="P301" s="243"/>
      <c r="Q301" s="243">
        <f>SUM(Q302:Q318)</f>
        <v>9.41</v>
      </c>
      <c r="R301" s="244"/>
      <c r="S301" s="244"/>
      <c r="T301" s="245"/>
      <c r="U301" s="239"/>
      <c r="V301" s="239">
        <f>SUM(V302:V318)</f>
        <v>645.16999999999996</v>
      </c>
      <c r="W301" s="239"/>
      <c r="X301" s="239"/>
      <c r="Y301" s="239"/>
      <c r="AG301" t="s">
        <v>115</v>
      </c>
    </row>
    <row r="302" spans="1:60" ht="20.399999999999999" outlineLevel="1" x14ac:dyDescent="0.25">
      <c r="A302" s="247">
        <v>71</v>
      </c>
      <c r="B302" s="248" t="s">
        <v>417</v>
      </c>
      <c r="C302" s="265" t="s">
        <v>418</v>
      </c>
      <c r="D302" s="249" t="s">
        <v>141</v>
      </c>
      <c r="E302" s="250">
        <v>1065.2972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0</v>
      </c>
      <c r="O302" s="250">
        <f>ROUND(E302*N302,2)</f>
        <v>0</v>
      </c>
      <c r="P302" s="250">
        <v>7.0000000000000001E-3</v>
      </c>
      <c r="Q302" s="250">
        <f>ROUND(E302*P302,2)</f>
        <v>7.46</v>
      </c>
      <c r="R302" s="252"/>
      <c r="S302" s="252" t="s">
        <v>142</v>
      </c>
      <c r="T302" s="253" t="s">
        <v>142</v>
      </c>
      <c r="U302" s="231">
        <v>0.23799999999999999</v>
      </c>
      <c r="V302" s="231">
        <f>ROUND(E302*U302,2)</f>
        <v>253.54</v>
      </c>
      <c r="W302" s="231"/>
      <c r="X302" s="231" t="s">
        <v>121</v>
      </c>
      <c r="Y302" s="231" t="s">
        <v>122</v>
      </c>
      <c r="Z302" s="211"/>
      <c r="AA302" s="211"/>
      <c r="AB302" s="211"/>
      <c r="AC302" s="211"/>
      <c r="AD302" s="211"/>
      <c r="AE302" s="211"/>
      <c r="AF302" s="211"/>
      <c r="AG302" s="211" t="s">
        <v>123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2" x14ac:dyDescent="0.25">
      <c r="A303" s="228"/>
      <c r="B303" s="229"/>
      <c r="C303" s="269" t="s">
        <v>267</v>
      </c>
      <c r="D303" s="235"/>
      <c r="E303" s="236">
        <v>293.73099999999999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31"/>
      <c r="Z303" s="211"/>
      <c r="AA303" s="211"/>
      <c r="AB303" s="211"/>
      <c r="AC303" s="211"/>
      <c r="AD303" s="211"/>
      <c r="AE303" s="211"/>
      <c r="AF303" s="211"/>
      <c r="AG303" s="211" t="s">
        <v>145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3" x14ac:dyDescent="0.25">
      <c r="A304" s="228"/>
      <c r="B304" s="229"/>
      <c r="C304" s="269" t="s">
        <v>268</v>
      </c>
      <c r="D304" s="235"/>
      <c r="E304" s="236">
        <v>477.83519999999999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31"/>
      <c r="Z304" s="211"/>
      <c r="AA304" s="211"/>
      <c r="AB304" s="211"/>
      <c r="AC304" s="211"/>
      <c r="AD304" s="211"/>
      <c r="AE304" s="211"/>
      <c r="AF304" s="211"/>
      <c r="AG304" s="211" t="s">
        <v>145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3" x14ac:dyDescent="0.25">
      <c r="A305" s="228"/>
      <c r="B305" s="229"/>
      <c r="C305" s="269" t="s">
        <v>269</v>
      </c>
      <c r="D305" s="235"/>
      <c r="E305" s="236">
        <v>293.73099999999999</v>
      </c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31"/>
      <c r="Z305" s="211"/>
      <c r="AA305" s="211"/>
      <c r="AB305" s="211"/>
      <c r="AC305" s="211"/>
      <c r="AD305" s="211"/>
      <c r="AE305" s="211"/>
      <c r="AF305" s="211"/>
      <c r="AG305" s="211" t="s">
        <v>145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ht="20.399999999999999" outlineLevel="1" x14ac:dyDescent="0.25">
      <c r="A306" s="247">
        <v>72</v>
      </c>
      <c r="B306" s="248" t="s">
        <v>419</v>
      </c>
      <c r="C306" s="265" t="s">
        <v>420</v>
      </c>
      <c r="D306" s="249" t="s">
        <v>141</v>
      </c>
      <c r="E306" s="250">
        <v>389.96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142</v>
      </c>
      <c r="T306" s="253" t="s">
        <v>142</v>
      </c>
      <c r="U306" s="231">
        <v>0.48499999999999999</v>
      </c>
      <c r="V306" s="231">
        <f>ROUND(E306*U306,2)</f>
        <v>189.13</v>
      </c>
      <c r="W306" s="231"/>
      <c r="X306" s="231" t="s">
        <v>121</v>
      </c>
      <c r="Y306" s="231" t="s">
        <v>122</v>
      </c>
      <c r="Z306" s="211"/>
      <c r="AA306" s="211"/>
      <c r="AB306" s="211"/>
      <c r="AC306" s="211"/>
      <c r="AD306" s="211"/>
      <c r="AE306" s="211"/>
      <c r="AF306" s="211"/>
      <c r="AG306" s="211" t="s">
        <v>123</v>
      </c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2" x14ac:dyDescent="0.25">
      <c r="A307" s="228"/>
      <c r="B307" s="229"/>
      <c r="C307" s="269" t="s">
        <v>421</v>
      </c>
      <c r="D307" s="235"/>
      <c r="E307" s="236"/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31"/>
      <c r="Z307" s="211"/>
      <c r="AA307" s="211"/>
      <c r="AB307" s="211"/>
      <c r="AC307" s="211"/>
      <c r="AD307" s="211"/>
      <c r="AE307" s="211"/>
      <c r="AF307" s="211"/>
      <c r="AG307" s="211" t="s">
        <v>145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3" x14ac:dyDescent="0.25">
      <c r="A308" s="228"/>
      <c r="B308" s="229"/>
      <c r="C308" s="269" t="s">
        <v>422</v>
      </c>
      <c r="D308" s="235"/>
      <c r="E308" s="236">
        <v>165.495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31"/>
      <c r="Z308" s="211"/>
      <c r="AA308" s="211"/>
      <c r="AB308" s="211"/>
      <c r="AC308" s="211"/>
      <c r="AD308" s="211"/>
      <c r="AE308" s="211"/>
      <c r="AF308" s="211"/>
      <c r="AG308" s="211" t="s">
        <v>145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3" x14ac:dyDescent="0.25">
      <c r="A309" s="228"/>
      <c r="B309" s="229"/>
      <c r="C309" s="269" t="s">
        <v>423</v>
      </c>
      <c r="D309" s="235"/>
      <c r="E309" s="236">
        <v>83.52</v>
      </c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31"/>
      <c r="Z309" s="211"/>
      <c r="AA309" s="211"/>
      <c r="AB309" s="211"/>
      <c r="AC309" s="211"/>
      <c r="AD309" s="211"/>
      <c r="AE309" s="211"/>
      <c r="AF309" s="211"/>
      <c r="AG309" s="211" t="s">
        <v>145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3" x14ac:dyDescent="0.25">
      <c r="A310" s="228"/>
      <c r="B310" s="229"/>
      <c r="C310" s="269" t="s">
        <v>424</v>
      </c>
      <c r="D310" s="235"/>
      <c r="E310" s="236">
        <v>140.94499999999999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31"/>
      <c r="Z310" s="211"/>
      <c r="AA310" s="211"/>
      <c r="AB310" s="211"/>
      <c r="AC310" s="211"/>
      <c r="AD310" s="211"/>
      <c r="AE310" s="211"/>
      <c r="AF310" s="211"/>
      <c r="AG310" s="211" t="s">
        <v>145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5">
      <c r="A311" s="247">
        <v>73</v>
      </c>
      <c r="B311" s="248" t="s">
        <v>425</v>
      </c>
      <c r="C311" s="265" t="s">
        <v>426</v>
      </c>
      <c r="D311" s="249" t="s">
        <v>141</v>
      </c>
      <c r="E311" s="250">
        <v>389.96</v>
      </c>
      <c r="F311" s="251"/>
      <c r="G311" s="252">
        <f>ROUND(E311*F311,2)</f>
        <v>0</v>
      </c>
      <c r="H311" s="251"/>
      <c r="I311" s="252">
        <f>ROUND(E311*H311,2)</f>
        <v>0</v>
      </c>
      <c r="J311" s="251"/>
      <c r="K311" s="252">
        <f>ROUND(E311*J311,2)</f>
        <v>0</v>
      </c>
      <c r="L311" s="252">
        <v>21</v>
      </c>
      <c r="M311" s="252">
        <f>G311*(1+L311/100)</f>
        <v>0</v>
      </c>
      <c r="N311" s="250">
        <v>0</v>
      </c>
      <c r="O311" s="250">
        <f>ROUND(E311*N311,2)</f>
        <v>0</v>
      </c>
      <c r="P311" s="250">
        <v>5.0000000000000001E-3</v>
      </c>
      <c r="Q311" s="250">
        <f>ROUND(E311*P311,2)</f>
        <v>1.95</v>
      </c>
      <c r="R311" s="252"/>
      <c r="S311" s="252" t="s">
        <v>142</v>
      </c>
      <c r="T311" s="253" t="s">
        <v>142</v>
      </c>
      <c r="U311" s="231">
        <v>0.51</v>
      </c>
      <c r="V311" s="231">
        <f>ROUND(E311*U311,2)</f>
        <v>198.88</v>
      </c>
      <c r="W311" s="231"/>
      <c r="X311" s="231" t="s">
        <v>121</v>
      </c>
      <c r="Y311" s="231" t="s">
        <v>122</v>
      </c>
      <c r="Z311" s="211"/>
      <c r="AA311" s="211"/>
      <c r="AB311" s="211"/>
      <c r="AC311" s="211"/>
      <c r="AD311" s="211"/>
      <c r="AE311" s="211"/>
      <c r="AF311" s="211"/>
      <c r="AG311" s="211" t="s">
        <v>123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2" x14ac:dyDescent="0.25">
      <c r="A312" s="228"/>
      <c r="B312" s="229"/>
      <c r="C312" s="269" t="s">
        <v>421</v>
      </c>
      <c r="D312" s="235"/>
      <c r="E312" s="236"/>
      <c r="F312" s="231"/>
      <c r="G312" s="231"/>
      <c r="H312" s="231"/>
      <c r="I312" s="231"/>
      <c r="J312" s="231"/>
      <c r="K312" s="231"/>
      <c r="L312" s="231"/>
      <c r="M312" s="231"/>
      <c r="N312" s="230"/>
      <c r="O312" s="230"/>
      <c r="P312" s="230"/>
      <c r="Q312" s="230"/>
      <c r="R312" s="231"/>
      <c r="S312" s="231"/>
      <c r="T312" s="231"/>
      <c r="U312" s="231"/>
      <c r="V312" s="231"/>
      <c r="W312" s="231"/>
      <c r="X312" s="231"/>
      <c r="Y312" s="231"/>
      <c r="Z312" s="211"/>
      <c r="AA312" s="211"/>
      <c r="AB312" s="211"/>
      <c r="AC312" s="211"/>
      <c r="AD312" s="211"/>
      <c r="AE312" s="211"/>
      <c r="AF312" s="211"/>
      <c r="AG312" s="211" t="s">
        <v>145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3" x14ac:dyDescent="0.25">
      <c r="A313" s="228"/>
      <c r="B313" s="229"/>
      <c r="C313" s="269" t="s">
        <v>422</v>
      </c>
      <c r="D313" s="235"/>
      <c r="E313" s="236">
        <v>165.495</v>
      </c>
      <c r="F313" s="231"/>
      <c r="G313" s="231"/>
      <c r="H313" s="231"/>
      <c r="I313" s="231"/>
      <c r="J313" s="231"/>
      <c r="K313" s="231"/>
      <c r="L313" s="231"/>
      <c r="M313" s="231"/>
      <c r="N313" s="230"/>
      <c r="O313" s="230"/>
      <c r="P313" s="230"/>
      <c r="Q313" s="230"/>
      <c r="R313" s="231"/>
      <c r="S313" s="231"/>
      <c r="T313" s="231"/>
      <c r="U313" s="231"/>
      <c r="V313" s="231"/>
      <c r="W313" s="231"/>
      <c r="X313" s="231"/>
      <c r="Y313" s="231"/>
      <c r="Z313" s="211"/>
      <c r="AA313" s="211"/>
      <c r="AB313" s="211"/>
      <c r="AC313" s="211"/>
      <c r="AD313" s="211"/>
      <c r="AE313" s="211"/>
      <c r="AF313" s="211"/>
      <c r="AG313" s="211" t="s">
        <v>145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3" x14ac:dyDescent="0.25">
      <c r="A314" s="228"/>
      <c r="B314" s="229"/>
      <c r="C314" s="269" t="s">
        <v>423</v>
      </c>
      <c r="D314" s="235"/>
      <c r="E314" s="236">
        <v>83.52</v>
      </c>
      <c r="F314" s="231"/>
      <c r="G314" s="231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31"/>
      <c r="Z314" s="211"/>
      <c r="AA314" s="211"/>
      <c r="AB314" s="211"/>
      <c r="AC314" s="211"/>
      <c r="AD314" s="211"/>
      <c r="AE314" s="211"/>
      <c r="AF314" s="211"/>
      <c r="AG314" s="211" t="s">
        <v>145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3" x14ac:dyDescent="0.25">
      <c r="A315" s="228"/>
      <c r="B315" s="229"/>
      <c r="C315" s="269" t="s">
        <v>424</v>
      </c>
      <c r="D315" s="235"/>
      <c r="E315" s="236">
        <v>140.94499999999999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31"/>
      <c r="Z315" s="211"/>
      <c r="AA315" s="211"/>
      <c r="AB315" s="211"/>
      <c r="AC315" s="211"/>
      <c r="AD315" s="211"/>
      <c r="AE315" s="211"/>
      <c r="AF315" s="211"/>
      <c r="AG315" s="211" t="s">
        <v>145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ht="20.399999999999999" outlineLevel="1" x14ac:dyDescent="0.25">
      <c r="A316" s="247">
        <v>74</v>
      </c>
      <c r="B316" s="248" t="s">
        <v>427</v>
      </c>
      <c r="C316" s="265" t="s">
        <v>428</v>
      </c>
      <c r="D316" s="249" t="s">
        <v>141</v>
      </c>
      <c r="E316" s="250">
        <v>300</v>
      </c>
      <c r="F316" s="251"/>
      <c r="G316" s="252">
        <f>ROUND(E316*F316,2)</f>
        <v>0</v>
      </c>
      <c r="H316" s="251"/>
      <c r="I316" s="252">
        <f>ROUND(E316*H316,2)</f>
        <v>0</v>
      </c>
      <c r="J316" s="251"/>
      <c r="K316" s="252">
        <f>ROUND(E316*J316,2)</f>
        <v>0</v>
      </c>
      <c r="L316" s="252">
        <v>21</v>
      </c>
      <c r="M316" s="252">
        <f>G316*(1+L316/100)</f>
        <v>0</v>
      </c>
      <c r="N316" s="250">
        <v>4.0000000000000001E-3</v>
      </c>
      <c r="O316" s="250">
        <f>ROUND(E316*N316,2)</f>
        <v>1.2</v>
      </c>
      <c r="P316" s="250">
        <v>0</v>
      </c>
      <c r="Q316" s="250">
        <f>ROUND(E316*P316,2)</f>
        <v>0</v>
      </c>
      <c r="R316" s="252" t="s">
        <v>235</v>
      </c>
      <c r="S316" s="252" t="s">
        <v>142</v>
      </c>
      <c r="T316" s="253" t="s">
        <v>142</v>
      </c>
      <c r="U316" s="231">
        <v>0</v>
      </c>
      <c r="V316" s="231">
        <f>ROUND(E316*U316,2)</f>
        <v>0</v>
      </c>
      <c r="W316" s="231"/>
      <c r="X316" s="231" t="s">
        <v>236</v>
      </c>
      <c r="Y316" s="231" t="s">
        <v>122</v>
      </c>
      <c r="Z316" s="211"/>
      <c r="AA316" s="211"/>
      <c r="AB316" s="211"/>
      <c r="AC316" s="211"/>
      <c r="AD316" s="211"/>
      <c r="AE316" s="211"/>
      <c r="AF316" s="211"/>
      <c r="AG316" s="211" t="s">
        <v>237</v>
      </c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2" x14ac:dyDescent="0.25">
      <c r="A317" s="228"/>
      <c r="B317" s="229"/>
      <c r="C317" s="269" t="s">
        <v>429</v>
      </c>
      <c r="D317" s="235"/>
      <c r="E317" s="236">
        <v>300</v>
      </c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31"/>
      <c r="Z317" s="211"/>
      <c r="AA317" s="211"/>
      <c r="AB317" s="211"/>
      <c r="AC317" s="211"/>
      <c r="AD317" s="211"/>
      <c r="AE317" s="211"/>
      <c r="AF317" s="211"/>
      <c r="AG317" s="211" t="s">
        <v>145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5">
      <c r="A318" s="256">
        <v>75</v>
      </c>
      <c r="B318" s="257" t="s">
        <v>430</v>
      </c>
      <c r="C318" s="268" t="s">
        <v>431</v>
      </c>
      <c r="D318" s="258" t="s">
        <v>193</v>
      </c>
      <c r="E318" s="259">
        <v>1.2</v>
      </c>
      <c r="F318" s="260"/>
      <c r="G318" s="261">
        <f>ROUND(E318*F318,2)</f>
        <v>0</v>
      </c>
      <c r="H318" s="260"/>
      <c r="I318" s="261">
        <f>ROUND(E318*H318,2)</f>
        <v>0</v>
      </c>
      <c r="J318" s="260"/>
      <c r="K318" s="261">
        <f>ROUND(E318*J318,2)</f>
        <v>0</v>
      </c>
      <c r="L318" s="261">
        <v>21</v>
      </c>
      <c r="M318" s="261">
        <f>G318*(1+L318/100)</f>
        <v>0</v>
      </c>
      <c r="N318" s="259">
        <v>0</v>
      </c>
      <c r="O318" s="259">
        <f>ROUND(E318*N318,2)</f>
        <v>0</v>
      </c>
      <c r="P318" s="259">
        <v>0</v>
      </c>
      <c r="Q318" s="259">
        <f>ROUND(E318*P318,2)</f>
        <v>0</v>
      </c>
      <c r="R318" s="261"/>
      <c r="S318" s="261" t="s">
        <v>142</v>
      </c>
      <c r="T318" s="262" t="s">
        <v>142</v>
      </c>
      <c r="U318" s="231">
        <v>3.016</v>
      </c>
      <c r="V318" s="231">
        <f>ROUND(E318*U318,2)</f>
        <v>3.62</v>
      </c>
      <c r="W318" s="231"/>
      <c r="X318" s="231" t="s">
        <v>194</v>
      </c>
      <c r="Y318" s="231" t="s">
        <v>122</v>
      </c>
      <c r="Z318" s="211"/>
      <c r="AA318" s="211"/>
      <c r="AB318" s="211"/>
      <c r="AC318" s="211"/>
      <c r="AD318" s="211"/>
      <c r="AE318" s="211"/>
      <c r="AF318" s="211"/>
      <c r="AG318" s="211" t="s">
        <v>195</v>
      </c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x14ac:dyDescent="0.25">
      <c r="A319" s="240" t="s">
        <v>114</v>
      </c>
      <c r="B319" s="241" t="s">
        <v>79</v>
      </c>
      <c r="C319" s="264" t="s">
        <v>80</v>
      </c>
      <c r="D319" s="242"/>
      <c r="E319" s="243"/>
      <c r="F319" s="244"/>
      <c r="G319" s="244">
        <f>SUMIF(AG320:AG329,"&lt;&gt;NOR",G320:G329)</f>
        <v>0</v>
      </c>
      <c r="H319" s="244"/>
      <c r="I319" s="244">
        <f>SUM(I320:I329)</f>
        <v>0</v>
      </c>
      <c r="J319" s="244"/>
      <c r="K319" s="244">
        <f>SUM(K320:K329)</f>
        <v>0</v>
      </c>
      <c r="L319" s="244"/>
      <c r="M319" s="244">
        <f>SUM(M320:M329)</f>
        <v>0</v>
      </c>
      <c r="N319" s="243"/>
      <c r="O319" s="243">
        <f>SUM(O320:O329)</f>
        <v>0.78</v>
      </c>
      <c r="P319" s="243"/>
      <c r="Q319" s="243">
        <f>SUM(Q320:Q329)</f>
        <v>0</v>
      </c>
      <c r="R319" s="244"/>
      <c r="S319" s="244"/>
      <c r="T319" s="245"/>
      <c r="U319" s="239"/>
      <c r="V319" s="239">
        <f>SUM(V320:V329)</f>
        <v>729.58999999999992</v>
      </c>
      <c r="W319" s="239"/>
      <c r="X319" s="239"/>
      <c r="Y319" s="239"/>
      <c r="AG319" t="s">
        <v>115</v>
      </c>
    </row>
    <row r="320" spans="1:60" outlineLevel="1" x14ac:dyDescent="0.25">
      <c r="A320" s="247">
        <v>76</v>
      </c>
      <c r="B320" s="248" t="s">
        <v>432</v>
      </c>
      <c r="C320" s="265" t="s">
        <v>433</v>
      </c>
      <c r="D320" s="249" t="s">
        <v>141</v>
      </c>
      <c r="E320" s="250">
        <v>320.12688000000003</v>
      </c>
      <c r="F320" s="251"/>
      <c r="G320" s="252">
        <f>ROUND(E320*F320,2)</f>
        <v>0</v>
      </c>
      <c r="H320" s="251"/>
      <c r="I320" s="252">
        <f>ROUND(E320*H320,2)</f>
        <v>0</v>
      </c>
      <c r="J320" s="251"/>
      <c r="K320" s="252">
        <f>ROUND(E320*J320,2)</f>
        <v>0</v>
      </c>
      <c r="L320" s="252">
        <v>21</v>
      </c>
      <c r="M320" s="252">
        <f>G320*(1+L320/100)</f>
        <v>0</v>
      </c>
      <c r="N320" s="250">
        <v>3.2000000000000003E-4</v>
      </c>
      <c r="O320" s="250">
        <f>ROUND(E320*N320,2)</f>
        <v>0.1</v>
      </c>
      <c r="P320" s="250">
        <v>0</v>
      </c>
      <c r="Q320" s="250">
        <f>ROUND(E320*P320,2)</f>
        <v>0</v>
      </c>
      <c r="R320" s="252"/>
      <c r="S320" s="252" t="s">
        <v>142</v>
      </c>
      <c r="T320" s="253" t="s">
        <v>142</v>
      </c>
      <c r="U320" s="231">
        <v>0.3</v>
      </c>
      <c r="V320" s="231">
        <f>ROUND(E320*U320,2)</f>
        <v>96.04</v>
      </c>
      <c r="W320" s="231"/>
      <c r="X320" s="231" t="s">
        <v>121</v>
      </c>
      <c r="Y320" s="231" t="s">
        <v>122</v>
      </c>
      <c r="Z320" s="211"/>
      <c r="AA320" s="211"/>
      <c r="AB320" s="211"/>
      <c r="AC320" s="211"/>
      <c r="AD320" s="211"/>
      <c r="AE320" s="211"/>
      <c r="AF320" s="211"/>
      <c r="AG320" s="211" t="s">
        <v>123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2" x14ac:dyDescent="0.25">
      <c r="A321" s="228"/>
      <c r="B321" s="229"/>
      <c r="C321" s="269" t="s">
        <v>434</v>
      </c>
      <c r="D321" s="235"/>
      <c r="E321" s="236"/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31"/>
      <c r="Z321" s="211"/>
      <c r="AA321" s="211"/>
      <c r="AB321" s="211"/>
      <c r="AC321" s="211"/>
      <c r="AD321" s="211"/>
      <c r="AE321" s="211"/>
      <c r="AF321" s="211"/>
      <c r="AG321" s="211" t="s">
        <v>145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3" x14ac:dyDescent="0.25">
      <c r="A322" s="228"/>
      <c r="B322" s="229"/>
      <c r="C322" s="269" t="s">
        <v>435</v>
      </c>
      <c r="D322" s="235"/>
      <c r="E322" s="236">
        <v>320.12688000000003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31"/>
      <c r="Z322" s="211"/>
      <c r="AA322" s="211"/>
      <c r="AB322" s="211"/>
      <c r="AC322" s="211"/>
      <c r="AD322" s="211"/>
      <c r="AE322" s="211"/>
      <c r="AF322" s="211"/>
      <c r="AG322" s="211" t="s">
        <v>145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ht="20.399999999999999" outlineLevel="1" x14ac:dyDescent="0.25">
      <c r="A323" s="247">
        <v>77</v>
      </c>
      <c r="B323" s="248" t="s">
        <v>436</v>
      </c>
      <c r="C323" s="265" t="s">
        <v>437</v>
      </c>
      <c r="D323" s="249" t="s">
        <v>141</v>
      </c>
      <c r="E323" s="250">
        <v>4223.6782899999998</v>
      </c>
      <c r="F323" s="251"/>
      <c r="G323" s="252">
        <f>ROUND(E323*F323,2)</f>
        <v>0</v>
      </c>
      <c r="H323" s="251"/>
      <c r="I323" s="252">
        <f>ROUND(E323*H323,2)</f>
        <v>0</v>
      </c>
      <c r="J323" s="251"/>
      <c r="K323" s="252">
        <f>ROUND(E323*J323,2)</f>
        <v>0</v>
      </c>
      <c r="L323" s="252">
        <v>21</v>
      </c>
      <c r="M323" s="252">
        <f>G323*(1+L323/100)</f>
        <v>0</v>
      </c>
      <c r="N323" s="250">
        <v>1.6000000000000001E-4</v>
      </c>
      <c r="O323" s="250">
        <f>ROUND(E323*N323,2)</f>
        <v>0.68</v>
      </c>
      <c r="P323" s="250">
        <v>0</v>
      </c>
      <c r="Q323" s="250">
        <f>ROUND(E323*P323,2)</f>
        <v>0</v>
      </c>
      <c r="R323" s="252"/>
      <c r="S323" s="252" t="s">
        <v>142</v>
      </c>
      <c r="T323" s="253" t="s">
        <v>142</v>
      </c>
      <c r="U323" s="231">
        <v>0.15</v>
      </c>
      <c r="V323" s="231">
        <f>ROUND(E323*U323,2)</f>
        <v>633.54999999999995</v>
      </c>
      <c r="W323" s="231"/>
      <c r="X323" s="231" t="s">
        <v>121</v>
      </c>
      <c r="Y323" s="231" t="s">
        <v>122</v>
      </c>
      <c r="Z323" s="211"/>
      <c r="AA323" s="211"/>
      <c r="AB323" s="211"/>
      <c r="AC323" s="211"/>
      <c r="AD323" s="211"/>
      <c r="AE323" s="211"/>
      <c r="AF323" s="211"/>
      <c r="AG323" s="211" t="s">
        <v>123</v>
      </c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2" x14ac:dyDescent="0.25">
      <c r="A324" s="228"/>
      <c r="B324" s="229"/>
      <c r="C324" s="269" t="s">
        <v>438</v>
      </c>
      <c r="D324" s="235"/>
      <c r="E324" s="236">
        <v>393.73385000000002</v>
      </c>
      <c r="F324" s="231"/>
      <c r="G324" s="231"/>
      <c r="H324" s="231"/>
      <c r="I324" s="231"/>
      <c r="J324" s="231"/>
      <c r="K324" s="231"/>
      <c r="L324" s="231"/>
      <c r="M324" s="231"/>
      <c r="N324" s="230"/>
      <c r="O324" s="230"/>
      <c r="P324" s="230"/>
      <c r="Q324" s="230"/>
      <c r="R324" s="231"/>
      <c r="S324" s="231"/>
      <c r="T324" s="231"/>
      <c r="U324" s="231"/>
      <c r="V324" s="231"/>
      <c r="W324" s="231"/>
      <c r="X324" s="231"/>
      <c r="Y324" s="231"/>
      <c r="Z324" s="211"/>
      <c r="AA324" s="211"/>
      <c r="AB324" s="211"/>
      <c r="AC324" s="211"/>
      <c r="AD324" s="211"/>
      <c r="AE324" s="211"/>
      <c r="AF324" s="211"/>
      <c r="AG324" s="211" t="s">
        <v>145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3" x14ac:dyDescent="0.25">
      <c r="A325" s="228"/>
      <c r="B325" s="229"/>
      <c r="C325" s="269" t="s">
        <v>439</v>
      </c>
      <c r="D325" s="235"/>
      <c r="E325" s="236">
        <v>29.585599999999999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31"/>
      <c r="Z325" s="211"/>
      <c r="AA325" s="211"/>
      <c r="AB325" s="211"/>
      <c r="AC325" s="211"/>
      <c r="AD325" s="211"/>
      <c r="AE325" s="211"/>
      <c r="AF325" s="211"/>
      <c r="AG325" s="211" t="s">
        <v>145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3" x14ac:dyDescent="0.25">
      <c r="A326" s="228"/>
      <c r="B326" s="229"/>
      <c r="C326" s="269" t="s">
        <v>440</v>
      </c>
      <c r="D326" s="235"/>
      <c r="E326" s="236">
        <v>2343.6538399999999</v>
      </c>
      <c r="F326" s="231"/>
      <c r="G326" s="231"/>
      <c r="H326" s="231"/>
      <c r="I326" s="231"/>
      <c r="J326" s="231"/>
      <c r="K326" s="231"/>
      <c r="L326" s="231"/>
      <c r="M326" s="231"/>
      <c r="N326" s="230"/>
      <c r="O326" s="230"/>
      <c r="P326" s="230"/>
      <c r="Q326" s="230"/>
      <c r="R326" s="231"/>
      <c r="S326" s="231"/>
      <c r="T326" s="231"/>
      <c r="U326" s="231"/>
      <c r="V326" s="231"/>
      <c r="W326" s="231"/>
      <c r="X326" s="231"/>
      <c r="Y326" s="231"/>
      <c r="Z326" s="211"/>
      <c r="AA326" s="211"/>
      <c r="AB326" s="211"/>
      <c r="AC326" s="211"/>
      <c r="AD326" s="211"/>
      <c r="AE326" s="211"/>
      <c r="AF326" s="211"/>
      <c r="AG326" s="211" t="s">
        <v>145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3" x14ac:dyDescent="0.25">
      <c r="A327" s="228"/>
      <c r="B327" s="229"/>
      <c r="C327" s="271" t="s">
        <v>441</v>
      </c>
      <c r="D327" s="237"/>
      <c r="E327" s="238">
        <v>2766.9732899999999</v>
      </c>
      <c r="F327" s="231"/>
      <c r="G327" s="231"/>
      <c r="H327" s="231"/>
      <c r="I327" s="231"/>
      <c r="J327" s="231"/>
      <c r="K327" s="231"/>
      <c r="L327" s="231"/>
      <c r="M327" s="231"/>
      <c r="N327" s="230"/>
      <c r="O327" s="230"/>
      <c r="P327" s="230"/>
      <c r="Q327" s="230"/>
      <c r="R327" s="231"/>
      <c r="S327" s="231"/>
      <c r="T327" s="231"/>
      <c r="U327" s="231"/>
      <c r="V327" s="231"/>
      <c r="W327" s="231"/>
      <c r="X327" s="231"/>
      <c r="Y327" s="231"/>
      <c r="Z327" s="211"/>
      <c r="AA327" s="211"/>
      <c r="AB327" s="211"/>
      <c r="AC327" s="211"/>
      <c r="AD327" s="211"/>
      <c r="AE327" s="211"/>
      <c r="AF327" s="211"/>
      <c r="AG327" s="211" t="s">
        <v>145</v>
      </c>
      <c r="AH327" s="211">
        <v>1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3" x14ac:dyDescent="0.25">
      <c r="A328" s="228"/>
      <c r="B328" s="229"/>
      <c r="C328" s="269" t="s">
        <v>442</v>
      </c>
      <c r="D328" s="235"/>
      <c r="E328" s="236">
        <v>1456.7049999999999</v>
      </c>
      <c r="F328" s="231"/>
      <c r="G328" s="231"/>
      <c r="H328" s="231"/>
      <c r="I328" s="231"/>
      <c r="J328" s="231"/>
      <c r="K328" s="231"/>
      <c r="L328" s="231"/>
      <c r="M328" s="231"/>
      <c r="N328" s="230"/>
      <c r="O328" s="230"/>
      <c r="P328" s="230"/>
      <c r="Q328" s="230"/>
      <c r="R328" s="231"/>
      <c r="S328" s="231"/>
      <c r="T328" s="231"/>
      <c r="U328" s="231"/>
      <c r="V328" s="231"/>
      <c r="W328" s="231"/>
      <c r="X328" s="231"/>
      <c r="Y328" s="231"/>
      <c r="Z328" s="211"/>
      <c r="AA328" s="211"/>
      <c r="AB328" s="211"/>
      <c r="AC328" s="211"/>
      <c r="AD328" s="211"/>
      <c r="AE328" s="211"/>
      <c r="AF328" s="211"/>
      <c r="AG328" s="211" t="s">
        <v>145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3" x14ac:dyDescent="0.25">
      <c r="A329" s="228"/>
      <c r="B329" s="229"/>
      <c r="C329" s="271" t="s">
        <v>441</v>
      </c>
      <c r="D329" s="237"/>
      <c r="E329" s="238">
        <v>1456.7049999999999</v>
      </c>
      <c r="F329" s="231"/>
      <c r="G329" s="231"/>
      <c r="H329" s="231"/>
      <c r="I329" s="231"/>
      <c r="J329" s="231"/>
      <c r="K329" s="231"/>
      <c r="L329" s="231"/>
      <c r="M329" s="231"/>
      <c r="N329" s="230"/>
      <c r="O329" s="230"/>
      <c r="P329" s="230"/>
      <c r="Q329" s="230"/>
      <c r="R329" s="231"/>
      <c r="S329" s="231"/>
      <c r="T329" s="231"/>
      <c r="U329" s="231"/>
      <c r="V329" s="231"/>
      <c r="W329" s="231"/>
      <c r="X329" s="231"/>
      <c r="Y329" s="231"/>
      <c r="Z329" s="211"/>
      <c r="AA329" s="211"/>
      <c r="AB329" s="211"/>
      <c r="AC329" s="211"/>
      <c r="AD329" s="211"/>
      <c r="AE329" s="211"/>
      <c r="AF329" s="211"/>
      <c r="AG329" s="211" t="s">
        <v>145</v>
      </c>
      <c r="AH329" s="211">
        <v>1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x14ac:dyDescent="0.25">
      <c r="A330" s="240" t="s">
        <v>114</v>
      </c>
      <c r="B330" s="241" t="s">
        <v>81</v>
      </c>
      <c r="C330" s="264" t="s">
        <v>82</v>
      </c>
      <c r="D330" s="242"/>
      <c r="E330" s="243"/>
      <c r="F330" s="244"/>
      <c r="G330" s="244">
        <f>SUMIF(AG331:AG350,"&lt;&gt;NOR",G331:G350)</f>
        <v>0</v>
      </c>
      <c r="H330" s="244"/>
      <c r="I330" s="244">
        <f>SUM(I331:I350)</f>
        <v>0</v>
      </c>
      <c r="J330" s="244"/>
      <c r="K330" s="244">
        <f>SUM(K331:K350)</f>
        <v>0</v>
      </c>
      <c r="L330" s="244"/>
      <c r="M330" s="244">
        <f>SUM(M331:M350)</f>
        <v>0</v>
      </c>
      <c r="N330" s="243"/>
      <c r="O330" s="243">
        <f>SUM(O331:O350)</f>
        <v>0.08</v>
      </c>
      <c r="P330" s="243"/>
      <c r="Q330" s="243">
        <f>SUM(Q331:Q350)</f>
        <v>0</v>
      </c>
      <c r="R330" s="244"/>
      <c r="S330" s="244"/>
      <c r="T330" s="245"/>
      <c r="U330" s="239"/>
      <c r="V330" s="239">
        <f>SUM(V331:V350)</f>
        <v>192.16000000000003</v>
      </c>
      <c r="W330" s="239"/>
      <c r="X330" s="239"/>
      <c r="Y330" s="239"/>
      <c r="AG330" t="s">
        <v>115</v>
      </c>
    </row>
    <row r="331" spans="1:60" ht="20.399999999999999" outlineLevel="1" x14ac:dyDescent="0.25">
      <c r="A331" s="247">
        <v>78</v>
      </c>
      <c r="B331" s="248" t="s">
        <v>443</v>
      </c>
      <c r="C331" s="265" t="s">
        <v>444</v>
      </c>
      <c r="D331" s="249" t="s">
        <v>164</v>
      </c>
      <c r="E331" s="250">
        <v>250.78</v>
      </c>
      <c r="F331" s="251"/>
      <c r="G331" s="252">
        <f>ROUND(E331*F331,2)</f>
        <v>0</v>
      </c>
      <c r="H331" s="251"/>
      <c r="I331" s="252">
        <f>ROUND(E331*H331,2)</f>
        <v>0</v>
      </c>
      <c r="J331" s="251"/>
      <c r="K331" s="252">
        <f>ROUND(E331*J331,2)</f>
        <v>0</v>
      </c>
      <c r="L331" s="252">
        <v>21</v>
      </c>
      <c r="M331" s="252">
        <f>G331*(1+L331/100)</f>
        <v>0</v>
      </c>
      <c r="N331" s="250">
        <v>1.3999999999999999E-4</v>
      </c>
      <c r="O331" s="250">
        <f>ROUND(E331*N331,2)</f>
        <v>0.04</v>
      </c>
      <c r="P331" s="250">
        <v>0</v>
      </c>
      <c r="Q331" s="250">
        <f>ROUND(E331*P331,2)</f>
        <v>0</v>
      </c>
      <c r="R331" s="252"/>
      <c r="S331" s="252" t="s">
        <v>142</v>
      </c>
      <c r="T331" s="253" t="s">
        <v>142</v>
      </c>
      <c r="U331" s="231">
        <v>0.49717</v>
      </c>
      <c r="V331" s="231">
        <f>ROUND(E331*U331,2)</f>
        <v>124.68</v>
      </c>
      <c r="W331" s="231"/>
      <c r="X331" s="231" t="s">
        <v>121</v>
      </c>
      <c r="Y331" s="231" t="s">
        <v>122</v>
      </c>
      <c r="Z331" s="211"/>
      <c r="AA331" s="211"/>
      <c r="AB331" s="211"/>
      <c r="AC331" s="211"/>
      <c r="AD331" s="211"/>
      <c r="AE331" s="211"/>
      <c r="AF331" s="211"/>
      <c r="AG331" s="211" t="s">
        <v>123</v>
      </c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2" x14ac:dyDescent="0.25">
      <c r="A332" s="228"/>
      <c r="B332" s="229"/>
      <c r="C332" s="269" t="s">
        <v>445</v>
      </c>
      <c r="D332" s="235"/>
      <c r="E332" s="236">
        <v>19.5</v>
      </c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31"/>
      <c r="Z332" s="211"/>
      <c r="AA332" s="211"/>
      <c r="AB332" s="211"/>
      <c r="AC332" s="211"/>
      <c r="AD332" s="211"/>
      <c r="AE332" s="211"/>
      <c r="AF332" s="211"/>
      <c r="AG332" s="211" t="s">
        <v>145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3" x14ac:dyDescent="0.25">
      <c r="A333" s="228"/>
      <c r="B333" s="229"/>
      <c r="C333" s="269" t="s">
        <v>446</v>
      </c>
      <c r="D333" s="235"/>
      <c r="E333" s="236">
        <v>70.400000000000006</v>
      </c>
      <c r="F333" s="231"/>
      <c r="G333" s="231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31"/>
      <c r="Z333" s="211"/>
      <c r="AA333" s="211"/>
      <c r="AB333" s="211"/>
      <c r="AC333" s="211"/>
      <c r="AD333" s="211"/>
      <c r="AE333" s="211"/>
      <c r="AF333" s="211"/>
      <c r="AG333" s="211" t="s">
        <v>145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3" x14ac:dyDescent="0.25">
      <c r="A334" s="228"/>
      <c r="B334" s="229"/>
      <c r="C334" s="269" t="s">
        <v>447</v>
      </c>
      <c r="D334" s="235"/>
      <c r="E334" s="236">
        <v>20</v>
      </c>
      <c r="F334" s="231"/>
      <c r="G334" s="231"/>
      <c r="H334" s="231"/>
      <c r="I334" s="231"/>
      <c r="J334" s="231"/>
      <c r="K334" s="231"/>
      <c r="L334" s="231"/>
      <c r="M334" s="231"/>
      <c r="N334" s="230"/>
      <c r="O334" s="230"/>
      <c r="P334" s="230"/>
      <c r="Q334" s="230"/>
      <c r="R334" s="231"/>
      <c r="S334" s="231"/>
      <c r="T334" s="231"/>
      <c r="U334" s="231"/>
      <c r="V334" s="231"/>
      <c r="W334" s="231"/>
      <c r="X334" s="231"/>
      <c r="Y334" s="231"/>
      <c r="Z334" s="211"/>
      <c r="AA334" s="211"/>
      <c r="AB334" s="211"/>
      <c r="AC334" s="211"/>
      <c r="AD334" s="211"/>
      <c r="AE334" s="211"/>
      <c r="AF334" s="211"/>
      <c r="AG334" s="211" t="s">
        <v>145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3" x14ac:dyDescent="0.25">
      <c r="A335" s="228"/>
      <c r="B335" s="229"/>
      <c r="C335" s="269" t="s">
        <v>448</v>
      </c>
      <c r="D335" s="235"/>
      <c r="E335" s="236">
        <v>6</v>
      </c>
      <c r="F335" s="231"/>
      <c r="G335" s="231"/>
      <c r="H335" s="231"/>
      <c r="I335" s="231"/>
      <c r="J335" s="231"/>
      <c r="K335" s="231"/>
      <c r="L335" s="231"/>
      <c r="M335" s="231"/>
      <c r="N335" s="230"/>
      <c r="O335" s="230"/>
      <c r="P335" s="230"/>
      <c r="Q335" s="230"/>
      <c r="R335" s="231"/>
      <c r="S335" s="231"/>
      <c r="T335" s="231"/>
      <c r="U335" s="231"/>
      <c r="V335" s="231"/>
      <c r="W335" s="231"/>
      <c r="X335" s="231"/>
      <c r="Y335" s="231"/>
      <c r="Z335" s="211"/>
      <c r="AA335" s="211"/>
      <c r="AB335" s="211"/>
      <c r="AC335" s="211"/>
      <c r="AD335" s="211"/>
      <c r="AE335" s="211"/>
      <c r="AF335" s="211"/>
      <c r="AG335" s="211" t="s">
        <v>145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3" x14ac:dyDescent="0.25">
      <c r="A336" s="228"/>
      <c r="B336" s="229"/>
      <c r="C336" s="271" t="s">
        <v>441</v>
      </c>
      <c r="D336" s="237"/>
      <c r="E336" s="238">
        <v>115.9</v>
      </c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31"/>
      <c r="Z336" s="211"/>
      <c r="AA336" s="211"/>
      <c r="AB336" s="211"/>
      <c r="AC336" s="211"/>
      <c r="AD336" s="211"/>
      <c r="AE336" s="211"/>
      <c r="AF336" s="211"/>
      <c r="AG336" s="211" t="s">
        <v>145</v>
      </c>
      <c r="AH336" s="211">
        <v>1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3" x14ac:dyDescent="0.25">
      <c r="A337" s="228"/>
      <c r="B337" s="229"/>
      <c r="C337" s="269" t="s">
        <v>449</v>
      </c>
      <c r="D337" s="235"/>
      <c r="E337" s="236"/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31"/>
      <c r="Z337" s="211"/>
      <c r="AA337" s="211"/>
      <c r="AB337" s="211"/>
      <c r="AC337" s="211"/>
      <c r="AD337" s="211"/>
      <c r="AE337" s="211"/>
      <c r="AF337" s="211"/>
      <c r="AG337" s="211" t="s">
        <v>145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3" x14ac:dyDescent="0.25">
      <c r="A338" s="228"/>
      <c r="B338" s="229"/>
      <c r="C338" s="269" t="s">
        <v>308</v>
      </c>
      <c r="D338" s="235"/>
      <c r="E338" s="236">
        <v>134.88</v>
      </c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31"/>
      <c r="Z338" s="211"/>
      <c r="AA338" s="211"/>
      <c r="AB338" s="211"/>
      <c r="AC338" s="211"/>
      <c r="AD338" s="211"/>
      <c r="AE338" s="211"/>
      <c r="AF338" s="211"/>
      <c r="AG338" s="211" t="s">
        <v>145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3" x14ac:dyDescent="0.25">
      <c r="A339" s="228"/>
      <c r="B339" s="229"/>
      <c r="C339" s="271" t="s">
        <v>441</v>
      </c>
      <c r="D339" s="237"/>
      <c r="E339" s="238">
        <v>134.88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31"/>
      <c r="Z339" s="211"/>
      <c r="AA339" s="211"/>
      <c r="AB339" s="211"/>
      <c r="AC339" s="211"/>
      <c r="AD339" s="211"/>
      <c r="AE339" s="211"/>
      <c r="AF339" s="211"/>
      <c r="AG339" s="211" t="s">
        <v>145</v>
      </c>
      <c r="AH339" s="211">
        <v>1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ht="20.399999999999999" outlineLevel="1" x14ac:dyDescent="0.25">
      <c r="A340" s="247">
        <v>79</v>
      </c>
      <c r="B340" s="248" t="s">
        <v>450</v>
      </c>
      <c r="C340" s="265" t="s">
        <v>451</v>
      </c>
      <c r="D340" s="249" t="s">
        <v>260</v>
      </c>
      <c r="E340" s="250">
        <v>138</v>
      </c>
      <c r="F340" s="251"/>
      <c r="G340" s="252">
        <f>ROUND(E340*F340,2)</f>
        <v>0</v>
      </c>
      <c r="H340" s="251"/>
      <c r="I340" s="252">
        <f>ROUND(E340*H340,2)</f>
        <v>0</v>
      </c>
      <c r="J340" s="251"/>
      <c r="K340" s="252">
        <f>ROUND(E340*J340,2)</f>
        <v>0</v>
      </c>
      <c r="L340" s="252">
        <v>21</v>
      </c>
      <c r="M340" s="252">
        <f>G340*(1+L340/100)</f>
        <v>0</v>
      </c>
      <c r="N340" s="250">
        <v>2.7999999999999998E-4</v>
      </c>
      <c r="O340" s="250">
        <f>ROUND(E340*N340,2)</f>
        <v>0.04</v>
      </c>
      <c r="P340" s="250">
        <v>0</v>
      </c>
      <c r="Q340" s="250">
        <f>ROUND(E340*P340,2)</f>
        <v>0</v>
      </c>
      <c r="R340" s="252"/>
      <c r="S340" s="252" t="s">
        <v>142</v>
      </c>
      <c r="T340" s="253" t="s">
        <v>142</v>
      </c>
      <c r="U340" s="231">
        <v>0.24399999999999999</v>
      </c>
      <c r="V340" s="231">
        <f>ROUND(E340*U340,2)</f>
        <v>33.67</v>
      </c>
      <c r="W340" s="231"/>
      <c r="X340" s="231" t="s">
        <v>121</v>
      </c>
      <c r="Y340" s="231" t="s">
        <v>122</v>
      </c>
      <c r="Z340" s="211"/>
      <c r="AA340" s="211"/>
      <c r="AB340" s="211"/>
      <c r="AC340" s="211"/>
      <c r="AD340" s="211"/>
      <c r="AE340" s="211"/>
      <c r="AF340" s="211"/>
      <c r="AG340" s="211" t="s">
        <v>123</v>
      </c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2" x14ac:dyDescent="0.25">
      <c r="A341" s="228"/>
      <c r="B341" s="229"/>
      <c r="C341" s="269" t="s">
        <v>452</v>
      </c>
      <c r="D341" s="235"/>
      <c r="E341" s="236">
        <v>4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31"/>
      <c r="Z341" s="211"/>
      <c r="AA341" s="211"/>
      <c r="AB341" s="211"/>
      <c r="AC341" s="211"/>
      <c r="AD341" s="211"/>
      <c r="AE341" s="211"/>
      <c r="AF341" s="211"/>
      <c r="AG341" s="211" t="s">
        <v>145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3" x14ac:dyDescent="0.25">
      <c r="A342" s="228"/>
      <c r="B342" s="229"/>
      <c r="C342" s="269" t="s">
        <v>453</v>
      </c>
      <c r="D342" s="235"/>
      <c r="E342" s="236">
        <v>134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31"/>
      <c r="Z342" s="211"/>
      <c r="AA342" s="211"/>
      <c r="AB342" s="211"/>
      <c r="AC342" s="211"/>
      <c r="AD342" s="211"/>
      <c r="AE342" s="211"/>
      <c r="AF342" s="211"/>
      <c r="AG342" s="211" t="s">
        <v>145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ht="20.399999999999999" outlineLevel="1" x14ac:dyDescent="0.25">
      <c r="A343" s="256">
        <v>80</v>
      </c>
      <c r="B343" s="257" t="s">
        <v>454</v>
      </c>
      <c r="C343" s="268" t="s">
        <v>455</v>
      </c>
      <c r="D343" s="258" t="s">
        <v>260</v>
      </c>
      <c r="E343" s="259">
        <v>4</v>
      </c>
      <c r="F343" s="260"/>
      <c r="G343" s="261">
        <f>ROUND(E343*F343,2)</f>
        <v>0</v>
      </c>
      <c r="H343" s="260"/>
      <c r="I343" s="261">
        <f>ROUND(E343*H343,2)</f>
        <v>0</v>
      </c>
      <c r="J343" s="260"/>
      <c r="K343" s="261">
        <f>ROUND(E343*J343,2)</f>
        <v>0</v>
      </c>
      <c r="L343" s="261">
        <v>21</v>
      </c>
      <c r="M343" s="261">
        <f>G343*(1+L343/100)</f>
        <v>0</v>
      </c>
      <c r="N343" s="259">
        <v>1.1E-4</v>
      </c>
      <c r="O343" s="259">
        <f>ROUND(E343*N343,2)</f>
        <v>0</v>
      </c>
      <c r="P343" s="259">
        <v>0</v>
      </c>
      <c r="Q343" s="259">
        <f>ROUND(E343*P343,2)</f>
        <v>0</v>
      </c>
      <c r="R343" s="261"/>
      <c r="S343" s="261" t="s">
        <v>142</v>
      </c>
      <c r="T343" s="262" t="s">
        <v>142</v>
      </c>
      <c r="U343" s="231">
        <v>0.24399999999999999</v>
      </c>
      <c r="V343" s="231">
        <f>ROUND(E343*U343,2)</f>
        <v>0.98</v>
      </c>
      <c r="W343" s="231"/>
      <c r="X343" s="231" t="s">
        <v>121</v>
      </c>
      <c r="Y343" s="231" t="s">
        <v>122</v>
      </c>
      <c r="Z343" s="211"/>
      <c r="AA343" s="211"/>
      <c r="AB343" s="211"/>
      <c r="AC343" s="211"/>
      <c r="AD343" s="211"/>
      <c r="AE343" s="211"/>
      <c r="AF343" s="211"/>
      <c r="AG343" s="211" t="s">
        <v>123</v>
      </c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ht="20.399999999999999" outlineLevel="1" x14ac:dyDescent="0.25">
      <c r="A344" s="256">
        <v>81</v>
      </c>
      <c r="B344" s="257" t="s">
        <v>456</v>
      </c>
      <c r="C344" s="268" t="s">
        <v>457</v>
      </c>
      <c r="D344" s="258" t="s">
        <v>260</v>
      </c>
      <c r="E344" s="259">
        <v>6</v>
      </c>
      <c r="F344" s="260"/>
      <c r="G344" s="261">
        <f>ROUND(E344*F344,2)</f>
        <v>0</v>
      </c>
      <c r="H344" s="260"/>
      <c r="I344" s="261">
        <f>ROUND(E344*H344,2)</f>
        <v>0</v>
      </c>
      <c r="J344" s="260"/>
      <c r="K344" s="261">
        <f>ROUND(E344*J344,2)</f>
        <v>0</v>
      </c>
      <c r="L344" s="261">
        <v>21</v>
      </c>
      <c r="M344" s="261">
        <f>G344*(1+L344/100)</f>
        <v>0</v>
      </c>
      <c r="N344" s="259">
        <v>2.2000000000000001E-4</v>
      </c>
      <c r="O344" s="259">
        <f>ROUND(E344*N344,2)</f>
        <v>0</v>
      </c>
      <c r="P344" s="259">
        <v>0</v>
      </c>
      <c r="Q344" s="259">
        <f>ROUND(E344*P344,2)</f>
        <v>0</v>
      </c>
      <c r="R344" s="261"/>
      <c r="S344" s="261" t="s">
        <v>142</v>
      </c>
      <c r="T344" s="262" t="s">
        <v>142</v>
      </c>
      <c r="U344" s="231">
        <v>0.35216999999999998</v>
      </c>
      <c r="V344" s="231">
        <f>ROUND(E344*U344,2)</f>
        <v>2.11</v>
      </c>
      <c r="W344" s="231"/>
      <c r="X344" s="231" t="s">
        <v>121</v>
      </c>
      <c r="Y344" s="231" t="s">
        <v>122</v>
      </c>
      <c r="Z344" s="211"/>
      <c r="AA344" s="211"/>
      <c r="AB344" s="211"/>
      <c r="AC344" s="211"/>
      <c r="AD344" s="211"/>
      <c r="AE344" s="211"/>
      <c r="AF344" s="211"/>
      <c r="AG344" s="211" t="s">
        <v>123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ht="20.399999999999999" outlineLevel="1" x14ac:dyDescent="0.25">
      <c r="A345" s="256">
        <v>82</v>
      </c>
      <c r="B345" s="257" t="s">
        <v>458</v>
      </c>
      <c r="C345" s="268" t="s">
        <v>459</v>
      </c>
      <c r="D345" s="258" t="s">
        <v>260</v>
      </c>
      <c r="E345" s="259">
        <v>9</v>
      </c>
      <c r="F345" s="260"/>
      <c r="G345" s="261">
        <f>ROUND(E345*F345,2)</f>
        <v>0</v>
      </c>
      <c r="H345" s="260"/>
      <c r="I345" s="261">
        <f>ROUND(E345*H345,2)</f>
        <v>0</v>
      </c>
      <c r="J345" s="260"/>
      <c r="K345" s="261">
        <f>ROUND(E345*J345,2)</f>
        <v>0</v>
      </c>
      <c r="L345" s="261">
        <v>21</v>
      </c>
      <c r="M345" s="261">
        <f>G345*(1+L345/100)</f>
        <v>0</v>
      </c>
      <c r="N345" s="259">
        <v>1.2999999999999999E-4</v>
      </c>
      <c r="O345" s="259">
        <f>ROUND(E345*N345,2)</f>
        <v>0</v>
      </c>
      <c r="P345" s="259">
        <v>0</v>
      </c>
      <c r="Q345" s="259">
        <f>ROUND(E345*P345,2)</f>
        <v>0</v>
      </c>
      <c r="R345" s="261"/>
      <c r="S345" s="261" t="s">
        <v>142</v>
      </c>
      <c r="T345" s="262" t="s">
        <v>142</v>
      </c>
      <c r="U345" s="231">
        <v>0.35216999999999998</v>
      </c>
      <c r="V345" s="231">
        <f>ROUND(E345*U345,2)</f>
        <v>3.17</v>
      </c>
      <c r="W345" s="231"/>
      <c r="X345" s="231" t="s">
        <v>121</v>
      </c>
      <c r="Y345" s="231" t="s">
        <v>122</v>
      </c>
      <c r="Z345" s="211"/>
      <c r="AA345" s="211"/>
      <c r="AB345" s="211"/>
      <c r="AC345" s="211"/>
      <c r="AD345" s="211"/>
      <c r="AE345" s="211"/>
      <c r="AF345" s="211"/>
      <c r="AG345" s="211" t="s">
        <v>123</v>
      </c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5">
      <c r="A346" s="256">
        <v>83</v>
      </c>
      <c r="B346" s="257" t="s">
        <v>460</v>
      </c>
      <c r="C346" s="268" t="s">
        <v>461</v>
      </c>
      <c r="D346" s="258" t="s">
        <v>260</v>
      </c>
      <c r="E346" s="259">
        <v>3</v>
      </c>
      <c r="F346" s="260"/>
      <c r="G346" s="261">
        <f>ROUND(E346*F346,2)</f>
        <v>0</v>
      </c>
      <c r="H346" s="260"/>
      <c r="I346" s="261">
        <f>ROUND(E346*H346,2)</f>
        <v>0</v>
      </c>
      <c r="J346" s="260"/>
      <c r="K346" s="261">
        <f>ROUND(E346*J346,2)</f>
        <v>0</v>
      </c>
      <c r="L346" s="261">
        <v>21</v>
      </c>
      <c r="M346" s="261">
        <f>G346*(1+L346/100)</f>
        <v>0</v>
      </c>
      <c r="N346" s="259">
        <v>0</v>
      </c>
      <c r="O346" s="259">
        <f>ROUND(E346*N346,2)</f>
        <v>0</v>
      </c>
      <c r="P346" s="259">
        <v>0</v>
      </c>
      <c r="Q346" s="259">
        <f>ROUND(E346*P346,2)</f>
        <v>0</v>
      </c>
      <c r="R346" s="261"/>
      <c r="S346" s="261" t="s">
        <v>142</v>
      </c>
      <c r="T346" s="262" t="s">
        <v>142</v>
      </c>
      <c r="U346" s="231">
        <v>0.28399999999999997</v>
      </c>
      <c r="V346" s="231">
        <f>ROUND(E346*U346,2)</f>
        <v>0.85</v>
      </c>
      <c r="W346" s="231"/>
      <c r="X346" s="231" t="s">
        <v>121</v>
      </c>
      <c r="Y346" s="231" t="s">
        <v>122</v>
      </c>
      <c r="Z346" s="211"/>
      <c r="AA346" s="211"/>
      <c r="AB346" s="211"/>
      <c r="AC346" s="211"/>
      <c r="AD346" s="211"/>
      <c r="AE346" s="211"/>
      <c r="AF346" s="211"/>
      <c r="AG346" s="211" t="s">
        <v>123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5">
      <c r="A347" s="247">
        <v>84</v>
      </c>
      <c r="B347" s="248" t="s">
        <v>462</v>
      </c>
      <c r="C347" s="265" t="s">
        <v>463</v>
      </c>
      <c r="D347" s="249" t="s">
        <v>164</v>
      </c>
      <c r="E347" s="250">
        <v>89.9</v>
      </c>
      <c r="F347" s="251"/>
      <c r="G347" s="252">
        <f>ROUND(E347*F347,2)</f>
        <v>0</v>
      </c>
      <c r="H347" s="251"/>
      <c r="I347" s="252">
        <f>ROUND(E347*H347,2)</f>
        <v>0</v>
      </c>
      <c r="J347" s="251"/>
      <c r="K347" s="252">
        <f>ROUND(E347*J347,2)</f>
        <v>0</v>
      </c>
      <c r="L347" s="252">
        <v>21</v>
      </c>
      <c r="M347" s="252">
        <f>G347*(1+L347/100)</f>
        <v>0</v>
      </c>
      <c r="N347" s="250">
        <v>0</v>
      </c>
      <c r="O347" s="250">
        <f>ROUND(E347*N347,2)</f>
        <v>0</v>
      </c>
      <c r="P347" s="250">
        <v>0</v>
      </c>
      <c r="Q347" s="250">
        <f>ROUND(E347*P347,2)</f>
        <v>0</v>
      </c>
      <c r="R347" s="252"/>
      <c r="S347" s="252" t="s">
        <v>142</v>
      </c>
      <c r="T347" s="253" t="s">
        <v>142</v>
      </c>
      <c r="U347" s="231">
        <v>0.248</v>
      </c>
      <c r="V347" s="231">
        <f>ROUND(E347*U347,2)</f>
        <v>22.3</v>
      </c>
      <c r="W347" s="231"/>
      <c r="X347" s="231" t="s">
        <v>121</v>
      </c>
      <c r="Y347" s="231" t="s">
        <v>122</v>
      </c>
      <c r="Z347" s="211"/>
      <c r="AA347" s="211"/>
      <c r="AB347" s="211"/>
      <c r="AC347" s="211"/>
      <c r="AD347" s="211"/>
      <c r="AE347" s="211"/>
      <c r="AF347" s="211"/>
      <c r="AG347" s="211" t="s">
        <v>123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2" x14ac:dyDescent="0.25">
      <c r="A348" s="228"/>
      <c r="B348" s="229"/>
      <c r="C348" s="269" t="s">
        <v>445</v>
      </c>
      <c r="D348" s="235"/>
      <c r="E348" s="236">
        <v>19.5</v>
      </c>
      <c r="F348" s="231"/>
      <c r="G348" s="231"/>
      <c r="H348" s="231"/>
      <c r="I348" s="231"/>
      <c r="J348" s="231"/>
      <c r="K348" s="231"/>
      <c r="L348" s="231"/>
      <c r="M348" s="231"/>
      <c r="N348" s="230"/>
      <c r="O348" s="230"/>
      <c r="P348" s="230"/>
      <c r="Q348" s="230"/>
      <c r="R348" s="231"/>
      <c r="S348" s="231"/>
      <c r="T348" s="231"/>
      <c r="U348" s="231"/>
      <c r="V348" s="231"/>
      <c r="W348" s="231"/>
      <c r="X348" s="231"/>
      <c r="Y348" s="231"/>
      <c r="Z348" s="211"/>
      <c r="AA348" s="211"/>
      <c r="AB348" s="211"/>
      <c r="AC348" s="211"/>
      <c r="AD348" s="211"/>
      <c r="AE348" s="211"/>
      <c r="AF348" s="211"/>
      <c r="AG348" s="211" t="s">
        <v>145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3" x14ac:dyDescent="0.25">
      <c r="A349" s="228"/>
      <c r="B349" s="229"/>
      <c r="C349" s="269" t="s">
        <v>446</v>
      </c>
      <c r="D349" s="235"/>
      <c r="E349" s="236">
        <v>70.400000000000006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31"/>
      <c r="Z349" s="211"/>
      <c r="AA349" s="211"/>
      <c r="AB349" s="211"/>
      <c r="AC349" s="211"/>
      <c r="AD349" s="211"/>
      <c r="AE349" s="211"/>
      <c r="AF349" s="211"/>
      <c r="AG349" s="211" t="s">
        <v>145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5">
      <c r="A350" s="256">
        <v>85</v>
      </c>
      <c r="B350" s="257" t="s">
        <v>464</v>
      </c>
      <c r="C350" s="268" t="s">
        <v>465</v>
      </c>
      <c r="D350" s="258" t="s">
        <v>164</v>
      </c>
      <c r="E350" s="259">
        <v>25</v>
      </c>
      <c r="F350" s="260"/>
      <c r="G350" s="261">
        <f>ROUND(E350*F350,2)</f>
        <v>0</v>
      </c>
      <c r="H350" s="260"/>
      <c r="I350" s="261">
        <f>ROUND(E350*H350,2)</f>
        <v>0</v>
      </c>
      <c r="J350" s="260"/>
      <c r="K350" s="261">
        <f>ROUND(E350*J350,2)</f>
        <v>0</v>
      </c>
      <c r="L350" s="261">
        <v>21</v>
      </c>
      <c r="M350" s="261">
        <f>G350*(1+L350/100)</f>
        <v>0</v>
      </c>
      <c r="N350" s="259">
        <v>0</v>
      </c>
      <c r="O350" s="259">
        <f>ROUND(E350*N350,2)</f>
        <v>0</v>
      </c>
      <c r="P350" s="259">
        <v>0</v>
      </c>
      <c r="Q350" s="259">
        <f>ROUND(E350*P350,2)</f>
        <v>0</v>
      </c>
      <c r="R350" s="261"/>
      <c r="S350" s="261" t="s">
        <v>142</v>
      </c>
      <c r="T350" s="262" t="s">
        <v>142</v>
      </c>
      <c r="U350" s="231">
        <v>0.17599999999999999</v>
      </c>
      <c r="V350" s="231">
        <f>ROUND(E350*U350,2)</f>
        <v>4.4000000000000004</v>
      </c>
      <c r="W350" s="231"/>
      <c r="X350" s="231" t="s">
        <v>121</v>
      </c>
      <c r="Y350" s="231" t="s">
        <v>122</v>
      </c>
      <c r="Z350" s="211"/>
      <c r="AA350" s="211"/>
      <c r="AB350" s="211"/>
      <c r="AC350" s="211"/>
      <c r="AD350" s="211"/>
      <c r="AE350" s="211"/>
      <c r="AF350" s="211"/>
      <c r="AG350" s="211" t="s">
        <v>123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x14ac:dyDescent="0.25">
      <c r="A351" s="240" t="s">
        <v>114</v>
      </c>
      <c r="B351" s="241" t="s">
        <v>83</v>
      </c>
      <c r="C351" s="264" t="s">
        <v>84</v>
      </c>
      <c r="D351" s="242"/>
      <c r="E351" s="243"/>
      <c r="F351" s="244"/>
      <c r="G351" s="244">
        <f>SUMIF(AG352:AG380,"&lt;&gt;NOR",G352:G380)</f>
        <v>0</v>
      </c>
      <c r="H351" s="244"/>
      <c r="I351" s="244">
        <f>SUM(I352:I380)</f>
        <v>0</v>
      </c>
      <c r="J351" s="244"/>
      <c r="K351" s="244">
        <f>SUM(K352:K380)</f>
        <v>0</v>
      </c>
      <c r="L351" s="244"/>
      <c r="M351" s="244">
        <f>SUM(M352:M380)</f>
        <v>0</v>
      </c>
      <c r="N351" s="243"/>
      <c r="O351" s="243">
        <f>SUM(O352:O380)</f>
        <v>0</v>
      </c>
      <c r="P351" s="243"/>
      <c r="Q351" s="243">
        <f>SUM(Q352:Q380)</f>
        <v>0</v>
      </c>
      <c r="R351" s="244"/>
      <c r="S351" s="244"/>
      <c r="T351" s="245"/>
      <c r="U351" s="239"/>
      <c r="V351" s="239">
        <f>SUM(V352:V380)</f>
        <v>152.58999999999997</v>
      </c>
      <c r="W351" s="239"/>
      <c r="X351" s="239"/>
      <c r="Y351" s="239"/>
      <c r="AG351" t="s">
        <v>115</v>
      </c>
    </row>
    <row r="352" spans="1:60" outlineLevel="1" x14ac:dyDescent="0.25">
      <c r="A352" s="247">
        <v>86</v>
      </c>
      <c r="B352" s="248" t="s">
        <v>466</v>
      </c>
      <c r="C352" s="265" t="s">
        <v>467</v>
      </c>
      <c r="D352" s="249" t="s">
        <v>193</v>
      </c>
      <c r="E352" s="250">
        <v>8.2864799999999992</v>
      </c>
      <c r="F352" s="251"/>
      <c r="G352" s="252">
        <f>ROUND(E352*F352,2)</f>
        <v>0</v>
      </c>
      <c r="H352" s="251"/>
      <c r="I352" s="252">
        <f>ROUND(E352*H352,2)</f>
        <v>0</v>
      </c>
      <c r="J352" s="251"/>
      <c r="K352" s="252">
        <f>ROUND(E352*J352,2)</f>
        <v>0</v>
      </c>
      <c r="L352" s="252">
        <v>21</v>
      </c>
      <c r="M352" s="252">
        <f>G352*(1+L352/100)</f>
        <v>0</v>
      </c>
      <c r="N352" s="250">
        <v>0</v>
      </c>
      <c r="O352" s="250">
        <f>ROUND(E352*N352,2)</f>
        <v>0</v>
      </c>
      <c r="P352" s="250">
        <v>0</v>
      </c>
      <c r="Q352" s="250">
        <f>ROUND(E352*P352,2)</f>
        <v>0</v>
      </c>
      <c r="R352" s="252"/>
      <c r="S352" s="252" t="s">
        <v>142</v>
      </c>
      <c r="T352" s="253" t="s">
        <v>142</v>
      </c>
      <c r="U352" s="231">
        <v>0</v>
      </c>
      <c r="V352" s="231">
        <f>ROUND(E352*U352,2)</f>
        <v>0</v>
      </c>
      <c r="W352" s="231"/>
      <c r="X352" s="231" t="s">
        <v>121</v>
      </c>
      <c r="Y352" s="231" t="s">
        <v>122</v>
      </c>
      <c r="Z352" s="211"/>
      <c r="AA352" s="211"/>
      <c r="AB352" s="211"/>
      <c r="AC352" s="211"/>
      <c r="AD352" s="211"/>
      <c r="AE352" s="211"/>
      <c r="AF352" s="211"/>
      <c r="AG352" s="211" t="s">
        <v>123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ht="21" outlineLevel="2" x14ac:dyDescent="0.25">
      <c r="A353" s="228"/>
      <c r="B353" s="229"/>
      <c r="C353" s="266" t="s">
        <v>468</v>
      </c>
      <c r="D353" s="254"/>
      <c r="E353" s="254"/>
      <c r="F353" s="254"/>
      <c r="G353" s="254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31"/>
      <c r="Z353" s="211"/>
      <c r="AA353" s="211"/>
      <c r="AB353" s="211"/>
      <c r="AC353" s="211"/>
      <c r="AD353" s="211"/>
      <c r="AE353" s="211"/>
      <c r="AF353" s="211"/>
      <c r="AG353" s="211" t="s">
        <v>125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63" t="str">
        <f>C353</f>
        <v>Pro vyjádření výnosu ve prospěch zhotovitele je nutné jednotkovou cenu uvést se záporným znaménkem. (Získaná částka ponižuje náklad stavby.)</v>
      </c>
      <c r="BB353" s="211"/>
      <c r="BC353" s="211"/>
      <c r="BD353" s="211"/>
      <c r="BE353" s="211"/>
      <c r="BF353" s="211"/>
      <c r="BG353" s="211"/>
      <c r="BH353" s="211"/>
    </row>
    <row r="354" spans="1:60" outlineLevel="2" x14ac:dyDescent="0.25">
      <c r="A354" s="228"/>
      <c r="B354" s="229"/>
      <c r="C354" s="269" t="s">
        <v>469</v>
      </c>
      <c r="D354" s="235"/>
      <c r="E354" s="236"/>
      <c r="F354" s="231"/>
      <c r="G354" s="231"/>
      <c r="H354" s="231"/>
      <c r="I354" s="231"/>
      <c r="J354" s="231"/>
      <c r="K354" s="231"/>
      <c r="L354" s="231"/>
      <c r="M354" s="231"/>
      <c r="N354" s="230"/>
      <c r="O354" s="230"/>
      <c r="P354" s="230"/>
      <c r="Q354" s="230"/>
      <c r="R354" s="231"/>
      <c r="S354" s="231"/>
      <c r="T354" s="231"/>
      <c r="U354" s="231"/>
      <c r="V354" s="231"/>
      <c r="W354" s="231"/>
      <c r="X354" s="231"/>
      <c r="Y354" s="231"/>
      <c r="Z354" s="211"/>
      <c r="AA354" s="211"/>
      <c r="AB354" s="211"/>
      <c r="AC354" s="211"/>
      <c r="AD354" s="211"/>
      <c r="AE354" s="211"/>
      <c r="AF354" s="211"/>
      <c r="AG354" s="211" t="s">
        <v>145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3" x14ac:dyDescent="0.25">
      <c r="A355" s="228"/>
      <c r="B355" s="229"/>
      <c r="C355" s="269" t="s">
        <v>470</v>
      </c>
      <c r="D355" s="235"/>
      <c r="E355" s="236">
        <v>0.45319999999999999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31"/>
      <c r="Z355" s="211"/>
      <c r="AA355" s="211"/>
      <c r="AB355" s="211"/>
      <c r="AC355" s="211"/>
      <c r="AD355" s="211"/>
      <c r="AE355" s="211"/>
      <c r="AF355" s="211"/>
      <c r="AG355" s="211" t="s">
        <v>145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3" x14ac:dyDescent="0.25">
      <c r="A356" s="228"/>
      <c r="B356" s="229"/>
      <c r="C356" s="269" t="s">
        <v>471</v>
      </c>
      <c r="D356" s="235"/>
      <c r="E356" s="236">
        <v>0.37619999999999998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31"/>
      <c r="Z356" s="211"/>
      <c r="AA356" s="211"/>
      <c r="AB356" s="211"/>
      <c r="AC356" s="211"/>
      <c r="AD356" s="211"/>
      <c r="AE356" s="211"/>
      <c r="AF356" s="211"/>
      <c r="AG356" s="211" t="s">
        <v>145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3" x14ac:dyDescent="0.25">
      <c r="A357" s="228"/>
      <c r="B357" s="229"/>
      <c r="C357" s="269" t="s">
        <v>472</v>
      </c>
      <c r="D357" s="235"/>
      <c r="E357" s="236">
        <v>7.4570800000000004</v>
      </c>
      <c r="F357" s="231"/>
      <c r="G357" s="231"/>
      <c r="H357" s="231"/>
      <c r="I357" s="231"/>
      <c r="J357" s="231"/>
      <c r="K357" s="231"/>
      <c r="L357" s="231"/>
      <c r="M357" s="231"/>
      <c r="N357" s="230"/>
      <c r="O357" s="230"/>
      <c r="P357" s="230"/>
      <c r="Q357" s="230"/>
      <c r="R357" s="231"/>
      <c r="S357" s="231"/>
      <c r="T357" s="231"/>
      <c r="U357" s="231"/>
      <c r="V357" s="231"/>
      <c r="W357" s="231"/>
      <c r="X357" s="231"/>
      <c r="Y357" s="231"/>
      <c r="Z357" s="211"/>
      <c r="AA357" s="211"/>
      <c r="AB357" s="211"/>
      <c r="AC357" s="211"/>
      <c r="AD357" s="211"/>
      <c r="AE357" s="211"/>
      <c r="AF357" s="211"/>
      <c r="AG357" s="211" t="s">
        <v>145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ht="20.399999999999999" outlineLevel="1" x14ac:dyDescent="0.25">
      <c r="A358" s="247">
        <v>87</v>
      </c>
      <c r="B358" s="248" t="s">
        <v>473</v>
      </c>
      <c r="C358" s="265" t="s">
        <v>474</v>
      </c>
      <c r="D358" s="249" t="s">
        <v>193</v>
      </c>
      <c r="E358" s="250">
        <v>0.19175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0</v>
      </c>
      <c r="Q358" s="250">
        <f>ROUND(E358*P358,2)</f>
        <v>0</v>
      </c>
      <c r="R358" s="252"/>
      <c r="S358" s="252" t="s">
        <v>142</v>
      </c>
      <c r="T358" s="253" t="s">
        <v>142</v>
      </c>
      <c r="U358" s="231">
        <v>0</v>
      </c>
      <c r="V358" s="231">
        <f>ROUND(E358*U358,2)</f>
        <v>0</v>
      </c>
      <c r="W358" s="231"/>
      <c r="X358" s="231" t="s">
        <v>121</v>
      </c>
      <c r="Y358" s="231" t="s">
        <v>122</v>
      </c>
      <c r="Z358" s="211"/>
      <c r="AA358" s="211"/>
      <c r="AB358" s="211"/>
      <c r="AC358" s="211"/>
      <c r="AD358" s="211"/>
      <c r="AE358" s="211"/>
      <c r="AF358" s="211"/>
      <c r="AG358" s="211" t="s">
        <v>123</v>
      </c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2" x14ac:dyDescent="0.25">
      <c r="A359" s="228"/>
      <c r="B359" s="229"/>
      <c r="C359" s="269" t="s">
        <v>475</v>
      </c>
      <c r="D359" s="235"/>
      <c r="E359" s="236">
        <v>0.19175</v>
      </c>
      <c r="F359" s="231"/>
      <c r="G359" s="231"/>
      <c r="H359" s="231"/>
      <c r="I359" s="231"/>
      <c r="J359" s="231"/>
      <c r="K359" s="231"/>
      <c r="L359" s="231"/>
      <c r="M359" s="231"/>
      <c r="N359" s="230"/>
      <c r="O359" s="230"/>
      <c r="P359" s="230"/>
      <c r="Q359" s="230"/>
      <c r="R359" s="231"/>
      <c r="S359" s="231"/>
      <c r="T359" s="231"/>
      <c r="U359" s="231"/>
      <c r="V359" s="231"/>
      <c r="W359" s="231"/>
      <c r="X359" s="231"/>
      <c r="Y359" s="231"/>
      <c r="Z359" s="211"/>
      <c r="AA359" s="211"/>
      <c r="AB359" s="211"/>
      <c r="AC359" s="211"/>
      <c r="AD359" s="211"/>
      <c r="AE359" s="211"/>
      <c r="AF359" s="211"/>
      <c r="AG359" s="211" t="s">
        <v>145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5">
      <c r="A360" s="247">
        <v>88</v>
      </c>
      <c r="B360" s="248" t="s">
        <v>476</v>
      </c>
      <c r="C360" s="265" t="s">
        <v>477</v>
      </c>
      <c r="D360" s="249" t="s">
        <v>193</v>
      </c>
      <c r="E360" s="250">
        <v>1.9498</v>
      </c>
      <c r="F360" s="251"/>
      <c r="G360" s="252">
        <f>ROUND(E360*F360,2)</f>
        <v>0</v>
      </c>
      <c r="H360" s="251"/>
      <c r="I360" s="252">
        <f>ROUND(E360*H360,2)</f>
        <v>0</v>
      </c>
      <c r="J360" s="251"/>
      <c r="K360" s="252">
        <f>ROUND(E360*J360,2)</f>
        <v>0</v>
      </c>
      <c r="L360" s="252">
        <v>21</v>
      </c>
      <c r="M360" s="252">
        <f>G360*(1+L360/100)</f>
        <v>0</v>
      </c>
      <c r="N360" s="250">
        <v>0</v>
      </c>
      <c r="O360" s="250">
        <f>ROUND(E360*N360,2)</f>
        <v>0</v>
      </c>
      <c r="P360" s="250">
        <v>0</v>
      </c>
      <c r="Q360" s="250">
        <f>ROUND(E360*P360,2)</f>
        <v>0</v>
      </c>
      <c r="R360" s="252"/>
      <c r="S360" s="252" t="s">
        <v>142</v>
      </c>
      <c r="T360" s="253" t="s">
        <v>142</v>
      </c>
      <c r="U360" s="231">
        <v>0</v>
      </c>
      <c r="V360" s="231">
        <f>ROUND(E360*U360,2)</f>
        <v>0</v>
      </c>
      <c r="W360" s="231"/>
      <c r="X360" s="231" t="s">
        <v>121</v>
      </c>
      <c r="Y360" s="231" t="s">
        <v>122</v>
      </c>
      <c r="Z360" s="211"/>
      <c r="AA360" s="211"/>
      <c r="AB360" s="211"/>
      <c r="AC360" s="211"/>
      <c r="AD360" s="211"/>
      <c r="AE360" s="211"/>
      <c r="AF360" s="211"/>
      <c r="AG360" s="211" t="s">
        <v>123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2" x14ac:dyDescent="0.25">
      <c r="A361" s="228"/>
      <c r="B361" s="229"/>
      <c r="C361" s="269" t="s">
        <v>478</v>
      </c>
      <c r="D361" s="235"/>
      <c r="E361" s="236">
        <v>1.9498</v>
      </c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31"/>
      <c r="Z361" s="211"/>
      <c r="AA361" s="211"/>
      <c r="AB361" s="211"/>
      <c r="AC361" s="211"/>
      <c r="AD361" s="211"/>
      <c r="AE361" s="211"/>
      <c r="AF361" s="211"/>
      <c r="AG361" s="211" t="s">
        <v>145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5">
      <c r="A362" s="247">
        <v>89</v>
      </c>
      <c r="B362" s="248" t="s">
        <v>479</v>
      </c>
      <c r="C362" s="265" t="s">
        <v>480</v>
      </c>
      <c r="D362" s="249" t="s">
        <v>193</v>
      </c>
      <c r="E362" s="250">
        <v>8.5422499999999992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</v>
      </c>
      <c r="O362" s="250">
        <f>ROUND(E362*N362,2)</f>
        <v>0</v>
      </c>
      <c r="P362" s="250">
        <v>0</v>
      </c>
      <c r="Q362" s="250">
        <f>ROUND(E362*P362,2)</f>
        <v>0</v>
      </c>
      <c r="R362" s="252"/>
      <c r="S362" s="252" t="s">
        <v>142</v>
      </c>
      <c r="T362" s="253" t="s">
        <v>142</v>
      </c>
      <c r="U362" s="231">
        <v>0</v>
      </c>
      <c r="V362" s="231">
        <f>ROUND(E362*U362,2)</f>
        <v>0</v>
      </c>
      <c r="W362" s="231"/>
      <c r="X362" s="231" t="s">
        <v>121</v>
      </c>
      <c r="Y362" s="231" t="s">
        <v>122</v>
      </c>
      <c r="Z362" s="211"/>
      <c r="AA362" s="211"/>
      <c r="AB362" s="211"/>
      <c r="AC362" s="211"/>
      <c r="AD362" s="211"/>
      <c r="AE362" s="211"/>
      <c r="AF362" s="211"/>
      <c r="AG362" s="211" t="s">
        <v>123</v>
      </c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2" x14ac:dyDescent="0.25">
      <c r="A363" s="228"/>
      <c r="B363" s="229"/>
      <c r="C363" s="269" t="s">
        <v>481</v>
      </c>
      <c r="D363" s="235"/>
      <c r="E363" s="236">
        <v>18.970279999999999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31"/>
      <c r="Z363" s="211"/>
      <c r="AA363" s="211"/>
      <c r="AB363" s="211"/>
      <c r="AC363" s="211"/>
      <c r="AD363" s="211"/>
      <c r="AE363" s="211"/>
      <c r="AF363" s="211"/>
      <c r="AG363" s="211" t="s">
        <v>145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3" x14ac:dyDescent="0.25">
      <c r="A364" s="228"/>
      <c r="B364" s="229"/>
      <c r="C364" s="271" t="s">
        <v>441</v>
      </c>
      <c r="D364" s="237"/>
      <c r="E364" s="238">
        <v>18.970279999999999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31"/>
      <c r="Z364" s="211"/>
      <c r="AA364" s="211"/>
      <c r="AB364" s="211"/>
      <c r="AC364" s="211"/>
      <c r="AD364" s="211"/>
      <c r="AE364" s="211"/>
      <c r="AF364" s="211"/>
      <c r="AG364" s="211" t="s">
        <v>145</v>
      </c>
      <c r="AH364" s="211">
        <v>1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3" x14ac:dyDescent="0.25">
      <c r="A365" s="228"/>
      <c r="B365" s="229"/>
      <c r="C365" s="269" t="s">
        <v>469</v>
      </c>
      <c r="D365" s="235"/>
      <c r="E365" s="236"/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31"/>
      <c r="Z365" s="211"/>
      <c r="AA365" s="211"/>
      <c r="AB365" s="211"/>
      <c r="AC365" s="211"/>
      <c r="AD365" s="211"/>
      <c r="AE365" s="211"/>
      <c r="AF365" s="211"/>
      <c r="AG365" s="211" t="s">
        <v>145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3" x14ac:dyDescent="0.25">
      <c r="A366" s="228"/>
      <c r="B366" s="229"/>
      <c r="C366" s="269" t="s">
        <v>482</v>
      </c>
      <c r="D366" s="235"/>
      <c r="E366" s="236">
        <v>-0.45319999999999999</v>
      </c>
      <c r="F366" s="231"/>
      <c r="G366" s="231"/>
      <c r="H366" s="231"/>
      <c r="I366" s="231"/>
      <c r="J366" s="231"/>
      <c r="K366" s="231"/>
      <c r="L366" s="231"/>
      <c r="M366" s="231"/>
      <c r="N366" s="230"/>
      <c r="O366" s="230"/>
      <c r="P366" s="230"/>
      <c r="Q366" s="230"/>
      <c r="R366" s="231"/>
      <c r="S366" s="231"/>
      <c r="T366" s="231"/>
      <c r="U366" s="231"/>
      <c r="V366" s="231"/>
      <c r="W366" s="231"/>
      <c r="X366" s="231"/>
      <c r="Y366" s="231"/>
      <c r="Z366" s="211"/>
      <c r="AA366" s="211"/>
      <c r="AB366" s="211"/>
      <c r="AC366" s="211"/>
      <c r="AD366" s="211"/>
      <c r="AE366" s="211"/>
      <c r="AF366" s="211"/>
      <c r="AG366" s="211" t="s">
        <v>145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3" x14ac:dyDescent="0.25">
      <c r="A367" s="228"/>
      <c r="B367" s="229"/>
      <c r="C367" s="269" t="s">
        <v>483</v>
      </c>
      <c r="D367" s="235"/>
      <c r="E367" s="236">
        <v>-0.37619999999999998</v>
      </c>
      <c r="F367" s="231"/>
      <c r="G367" s="231"/>
      <c r="H367" s="231"/>
      <c r="I367" s="231"/>
      <c r="J367" s="231"/>
      <c r="K367" s="231"/>
      <c r="L367" s="231"/>
      <c r="M367" s="231"/>
      <c r="N367" s="230"/>
      <c r="O367" s="230"/>
      <c r="P367" s="230"/>
      <c r="Q367" s="230"/>
      <c r="R367" s="231"/>
      <c r="S367" s="231"/>
      <c r="T367" s="231"/>
      <c r="U367" s="231"/>
      <c r="V367" s="231"/>
      <c r="W367" s="231"/>
      <c r="X367" s="231"/>
      <c r="Y367" s="231"/>
      <c r="Z367" s="211"/>
      <c r="AA367" s="211"/>
      <c r="AB367" s="211"/>
      <c r="AC367" s="211"/>
      <c r="AD367" s="211"/>
      <c r="AE367" s="211"/>
      <c r="AF367" s="211"/>
      <c r="AG367" s="211" t="s">
        <v>145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3" x14ac:dyDescent="0.25">
      <c r="A368" s="228"/>
      <c r="B368" s="229"/>
      <c r="C368" s="269" t="s">
        <v>484</v>
      </c>
      <c r="D368" s="235"/>
      <c r="E368" s="236">
        <v>-7.4570800000000004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31"/>
      <c r="Z368" s="211"/>
      <c r="AA368" s="211"/>
      <c r="AB368" s="211"/>
      <c r="AC368" s="211"/>
      <c r="AD368" s="211"/>
      <c r="AE368" s="211"/>
      <c r="AF368" s="211"/>
      <c r="AG368" s="211" t="s">
        <v>145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3" x14ac:dyDescent="0.25">
      <c r="A369" s="228"/>
      <c r="B369" s="229"/>
      <c r="C369" s="271" t="s">
        <v>441</v>
      </c>
      <c r="D369" s="237"/>
      <c r="E369" s="238">
        <v>-8.2864799999999992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31"/>
      <c r="Z369" s="211"/>
      <c r="AA369" s="211"/>
      <c r="AB369" s="211"/>
      <c r="AC369" s="211"/>
      <c r="AD369" s="211"/>
      <c r="AE369" s="211"/>
      <c r="AF369" s="211"/>
      <c r="AG369" s="211" t="s">
        <v>145</v>
      </c>
      <c r="AH369" s="211">
        <v>1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3" x14ac:dyDescent="0.25">
      <c r="A370" s="228"/>
      <c r="B370" s="229"/>
      <c r="C370" s="269" t="s">
        <v>485</v>
      </c>
      <c r="D370" s="235"/>
      <c r="E370" s="236">
        <v>-0.19175</v>
      </c>
      <c r="F370" s="231"/>
      <c r="G370" s="231"/>
      <c r="H370" s="231"/>
      <c r="I370" s="231"/>
      <c r="J370" s="231"/>
      <c r="K370" s="231"/>
      <c r="L370" s="231"/>
      <c r="M370" s="231"/>
      <c r="N370" s="230"/>
      <c r="O370" s="230"/>
      <c r="P370" s="230"/>
      <c r="Q370" s="230"/>
      <c r="R370" s="231"/>
      <c r="S370" s="231"/>
      <c r="T370" s="231"/>
      <c r="U370" s="231"/>
      <c r="V370" s="231"/>
      <c r="W370" s="231"/>
      <c r="X370" s="231"/>
      <c r="Y370" s="231"/>
      <c r="Z370" s="211"/>
      <c r="AA370" s="211"/>
      <c r="AB370" s="211"/>
      <c r="AC370" s="211"/>
      <c r="AD370" s="211"/>
      <c r="AE370" s="211"/>
      <c r="AF370" s="211"/>
      <c r="AG370" s="211" t="s">
        <v>145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3" x14ac:dyDescent="0.25">
      <c r="A371" s="228"/>
      <c r="B371" s="229"/>
      <c r="C371" s="271" t="s">
        <v>441</v>
      </c>
      <c r="D371" s="237"/>
      <c r="E371" s="238">
        <v>-0.19175</v>
      </c>
      <c r="F371" s="231"/>
      <c r="G371" s="231"/>
      <c r="H371" s="231"/>
      <c r="I371" s="231"/>
      <c r="J371" s="231"/>
      <c r="K371" s="231"/>
      <c r="L371" s="231"/>
      <c r="M371" s="231"/>
      <c r="N371" s="230"/>
      <c r="O371" s="230"/>
      <c r="P371" s="230"/>
      <c r="Q371" s="230"/>
      <c r="R371" s="231"/>
      <c r="S371" s="231"/>
      <c r="T371" s="231"/>
      <c r="U371" s="231"/>
      <c r="V371" s="231"/>
      <c r="W371" s="231"/>
      <c r="X371" s="231"/>
      <c r="Y371" s="231"/>
      <c r="Z371" s="211"/>
      <c r="AA371" s="211"/>
      <c r="AB371" s="211"/>
      <c r="AC371" s="211"/>
      <c r="AD371" s="211"/>
      <c r="AE371" s="211"/>
      <c r="AF371" s="211"/>
      <c r="AG371" s="211" t="s">
        <v>145</v>
      </c>
      <c r="AH371" s="211">
        <v>1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3" x14ac:dyDescent="0.25">
      <c r="A372" s="228"/>
      <c r="B372" s="229"/>
      <c r="C372" s="269" t="s">
        <v>486</v>
      </c>
      <c r="D372" s="235"/>
      <c r="E372" s="236">
        <v>-1.9498</v>
      </c>
      <c r="F372" s="231"/>
      <c r="G372" s="231"/>
      <c r="H372" s="231"/>
      <c r="I372" s="231"/>
      <c r="J372" s="231"/>
      <c r="K372" s="231"/>
      <c r="L372" s="231"/>
      <c r="M372" s="231"/>
      <c r="N372" s="230"/>
      <c r="O372" s="230"/>
      <c r="P372" s="230"/>
      <c r="Q372" s="230"/>
      <c r="R372" s="231"/>
      <c r="S372" s="231"/>
      <c r="T372" s="231"/>
      <c r="U372" s="231"/>
      <c r="V372" s="231"/>
      <c r="W372" s="231"/>
      <c r="X372" s="231"/>
      <c r="Y372" s="231"/>
      <c r="Z372" s="211"/>
      <c r="AA372" s="211"/>
      <c r="AB372" s="211"/>
      <c r="AC372" s="211"/>
      <c r="AD372" s="211"/>
      <c r="AE372" s="211"/>
      <c r="AF372" s="211"/>
      <c r="AG372" s="211" t="s">
        <v>145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3" x14ac:dyDescent="0.25">
      <c r="A373" s="228"/>
      <c r="B373" s="229"/>
      <c r="C373" s="271" t="s">
        <v>441</v>
      </c>
      <c r="D373" s="237"/>
      <c r="E373" s="238">
        <v>-1.9498</v>
      </c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31"/>
      <c r="Z373" s="211"/>
      <c r="AA373" s="211"/>
      <c r="AB373" s="211"/>
      <c r="AC373" s="211"/>
      <c r="AD373" s="211"/>
      <c r="AE373" s="211"/>
      <c r="AF373" s="211"/>
      <c r="AG373" s="211" t="s">
        <v>145</v>
      </c>
      <c r="AH373" s="211">
        <v>1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5">
      <c r="A374" s="256">
        <v>90</v>
      </c>
      <c r="B374" s="257" t="s">
        <v>487</v>
      </c>
      <c r="C374" s="268" t="s">
        <v>488</v>
      </c>
      <c r="D374" s="258" t="s">
        <v>193</v>
      </c>
      <c r="E374" s="259">
        <v>18.970279999999999</v>
      </c>
      <c r="F374" s="260"/>
      <c r="G374" s="261">
        <f>ROUND(E374*F374,2)</f>
        <v>0</v>
      </c>
      <c r="H374" s="260"/>
      <c r="I374" s="261">
        <f>ROUND(E374*H374,2)</f>
        <v>0</v>
      </c>
      <c r="J374" s="260"/>
      <c r="K374" s="261">
        <f>ROUND(E374*J374,2)</f>
        <v>0</v>
      </c>
      <c r="L374" s="261">
        <v>21</v>
      </c>
      <c r="M374" s="261">
        <f>G374*(1+L374/100)</f>
        <v>0</v>
      </c>
      <c r="N374" s="259">
        <v>0</v>
      </c>
      <c r="O374" s="259">
        <f>ROUND(E374*N374,2)</f>
        <v>0</v>
      </c>
      <c r="P374" s="259">
        <v>0</v>
      </c>
      <c r="Q374" s="259">
        <f>ROUND(E374*P374,2)</f>
        <v>0</v>
      </c>
      <c r="R374" s="261"/>
      <c r="S374" s="261" t="s">
        <v>142</v>
      </c>
      <c r="T374" s="262" t="s">
        <v>142</v>
      </c>
      <c r="U374" s="231">
        <v>2.0089999999999999</v>
      </c>
      <c r="V374" s="231">
        <f>ROUND(E374*U374,2)</f>
        <v>38.11</v>
      </c>
      <c r="W374" s="231"/>
      <c r="X374" s="231" t="s">
        <v>489</v>
      </c>
      <c r="Y374" s="231" t="s">
        <v>122</v>
      </c>
      <c r="Z374" s="211"/>
      <c r="AA374" s="211"/>
      <c r="AB374" s="211"/>
      <c r="AC374" s="211"/>
      <c r="AD374" s="211"/>
      <c r="AE374" s="211"/>
      <c r="AF374" s="211"/>
      <c r="AG374" s="211" t="s">
        <v>490</v>
      </c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5">
      <c r="A375" s="256">
        <v>91</v>
      </c>
      <c r="B375" s="257" t="s">
        <v>491</v>
      </c>
      <c r="C375" s="268" t="s">
        <v>492</v>
      </c>
      <c r="D375" s="258" t="s">
        <v>193</v>
      </c>
      <c r="E375" s="259">
        <v>56.910850000000003</v>
      </c>
      <c r="F375" s="260"/>
      <c r="G375" s="261">
        <f>ROUND(E375*F375,2)</f>
        <v>0</v>
      </c>
      <c r="H375" s="260"/>
      <c r="I375" s="261">
        <f>ROUND(E375*H375,2)</f>
        <v>0</v>
      </c>
      <c r="J375" s="260"/>
      <c r="K375" s="261">
        <f>ROUND(E375*J375,2)</f>
        <v>0</v>
      </c>
      <c r="L375" s="261">
        <v>21</v>
      </c>
      <c r="M375" s="261">
        <f>G375*(1+L375/100)</f>
        <v>0</v>
      </c>
      <c r="N375" s="259">
        <v>0</v>
      </c>
      <c r="O375" s="259">
        <f>ROUND(E375*N375,2)</f>
        <v>0</v>
      </c>
      <c r="P375" s="259">
        <v>0</v>
      </c>
      <c r="Q375" s="259">
        <f>ROUND(E375*P375,2)</f>
        <v>0</v>
      </c>
      <c r="R375" s="261"/>
      <c r="S375" s="261" t="s">
        <v>142</v>
      </c>
      <c r="T375" s="262" t="s">
        <v>142</v>
      </c>
      <c r="U375" s="231">
        <v>0.95899999999999996</v>
      </c>
      <c r="V375" s="231">
        <f>ROUND(E375*U375,2)</f>
        <v>54.58</v>
      </c>
      <c r="W375" s="231"/>
      <c r="X375" s="231" t="s">
        <v>489</v>
      </c>
      <c r="Y375" s="231" t="s">
        <v>122</v>
      </c>
      <c r="Z375" s="211"/>
      <c r="AA375" s="211"/>
      <c r="AB375" s="211"/>
      <c r="AC375" s="211"/>
      <c r="AD375" s="211"/>
      <c r="AE375" s="211"/>
      <c r="AF375" s="211"/>
      <c r="AG375" s="211" t="s">
        <v>490</v>
      </c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5">
      <c r="A376" s="256">
        <v>92</v>
      </c>
      <c r="B376" s="257" t="s">
        <v>493</v>
      </c>
      <c r="C376" s="268" t="s">
        <v>494</v>
      </c>
      <c r="D376" s="258" t="s">
        <v>193</v>
      </c>
      <c r="E376" s="259">
        <v>18.970279999999999</v>
      </c>
      <c r="F376" s="260"/>
      <c r="G376" s="261">
        <f>ROUND(E376*F376,2)</f>
        <v>0</v>
      </c>
      <c r="H376" s="260"/>
      <c r="I376" s="261">
        <f>ROUND(E376*H376,2)</f>
        <v>0</v>
      </c>
      <c r="J376" s="260"/>
      <c r="K376" s="261">
        <f>ROUND(E376*J376,2)</f>
        <v>0</v>
      </c>
      <c r="L376" s="261">
        <v>21</v>
      </c>
      <c r="M376" s="261">
        <f>G376*(1+L376/100)</f>
        <v>0</v>
      </c>
      <c r="N376" s="259">
        <v>0</v>
      </c>
      <c r="O376" s="259">
        <f>ROUND(E376*N376,2)</f>
        <v>0</v>
      </c>
      <c r="P376" s="259">
        <v>0</v>
      </c>
      <c r="Q376" s="259">
        <f>ROUND(E376*P376,2)</f>
        <v>0</v>
      </c>
      <c r="R376" s="261"/>
      <c r="S376" s="261" t="s">
        <v>142</v>
      </c>
      <c r="T376" s="262" t="s">
        <v>142</v>
      </c>
      <c r="U376" s="231">
        <v>0.155</v>
      </c>
      <c r="V376" s="231">
        <f>ROUND(E376*U376,2)</f>
        <v>2.94</v>
      </c>
      <c r="W376" s="231"/>
      <c r="X376" s="231" t="s">
        <v>489</v>
      </c>
      <c r="Y376" s="231" t="s">
        <v>122</v>
      </c>
      <c r="Z376" s="211"/>
      <c r="AA376" s="211"/>
      <c r="AB376" s="211"/>
      <c r="AC376" s="211"/>
      <c r="AD376" s="211"/>
      <c r="AE376" s="211"/>
      <c r="AF376" s="211"/>
      <c r="AG376" s="211" t="s">
        <v>490</v>
      </c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5">
      <c r="A377" s="256">
        <v>93</v>
      </c>
      <c r="B377" s="257" t="s">
        <v>495</v>
      </c>
      <c r="C377" s="268" t="s">
        <v>496</v>
      </c>
      <c r="D377" s="258" t="s">
        <v>193</v>
      </c>
      <c r="E377" s="259">
        <v>189.70283000000001</v>
      </c>
      <c r="F377" s="260"/>
      <c r="G377" s="261">
        <f>ROUND(E377*F377,2)</f>
        <v>0</v>
      </c>
      <c r="H377" s="260"/>
      <c r="I377" s="261">
        <f>ROUND(E377*H377,2)</f>
        <v>0</v>
      </c>
      <c r="J377" s="260"/>
      <c r="K377" s="261">
        <f>ROUND(E377*J377,2)</f>
        <v>0</v>
      </c>
      <c r="L377" s="261">
        <v>21</v>
      </c>
      <c r="M377" s="261">
        <f>G377*(1+L377/100)</f>
        <v>0</v>
      </c>
      <c r="N377" s="259">
        <v>0</v>
      </c>
      <c r="O377" s="259">
        <f>ROUND(E377*N377,2)</f>
        <v>0</v>
      </c>
      <c r="P377" s="259">
        <v>0</v>
      </c>
      <c r="Q377" s="259">
        <f>ROUND(E377*P377,2)</f>
        <v>0</v>
      </c>
      <c r="R377" s="261"/>
      <c r="S377" s="261" t="s">
        <v>142</v>
      </c>
      <c r="T377" s="262" t="s">
        <v>142</v>
      </c>
      <c r="U377" s="231">
        <v>8.0000000000000002E-3</v>
      </c>
      <c r="V377" s="231">
        <f>ROUND(E377*U377,2)</f>
        <v>1.52</v>
      </c>
      <c r="W377" s="231"/>
      <c r="X377" s="231" t="s">
        <v>489</v>
      </c>
      <c r="Y377" s="231" t="s">
        <v>122</v>
      </c>
      <c r="Z377" s="211"/>
      <c r="AA377" s="211"/>
      <c r="AB377" s="211"/>
      <c r="AC377" s="211"/>
      <c r="AD377" s="211"/>
      <c r="AE377" s="211"/>
      <c r="AF377" s="211"/>
      <c r="AG377" s="211" t="s">
        <v>490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5">
      <c r="A378" s="256">
        <v>94</v>
      </c>
      <c r="B378" s="257" t="s">
        <v>497</v>
      </c>
      <c r="C378" s="268" t="s">
        <v>498</v>
      </c>
      <c r="D378" s="258" t="s">
        <v>193</v>
      </c>
      <c r="E378" s="259">
        <v>18.970279999999999</v>
      </c>
      <c r="F378" s="260"/>
      <c r="G378" s="261">
        <f>ROUND(E378*F378,2)</f>
        <v>0</v>
      </c>
      <c r="H378" s="260"/>
      <c r="I378" s="261">
        <f>ROUND(E378*H378,2)</f>
        <v>0</v>
      </c>
      <c r="J378" s="260"/>
      <c r="K378" s="261">
        <f>ROUND(E378*J378,2)</f>
        <v>0</v>
      </c>
      <c r="L378" s="261">
        <v>21</v>
      </c>
      <c r="M378" s="261">
        <f>G378*(1+L378/100)</f>
        <v>0</v>
      </c>
      <c r="N378" s="259">
        <v>0</v>
      </c>
      <c r="O378" s="259">
        <f>ROUND(E378*N378,2)</f>
        <v>0</v>
      </c>
      <c r="P378" s="259">
        <v>0</v>
      </c>
      <c r="Q378" s="259">
        <f>ROUND(E378*P378,2)</f>
        <v>0</v>
      </c>
      <c r="R378" s="261"/>
      <c r="S378" s="261" t="s">
        <v>142</v>
      </c>
      <c r="T378" s="262" t="s">
        <v>142</v>
      </c>
      <c r="U378" s="231">
        <v>1.1399999999999999</v>
      </c>
      <c r="V378" s="231">
        <f>ROUND(E378*U378,2)</f>
        <v>21.63</v>
      </c>
      <c r="W378" s="231"/>
      <c r="X378" s="231" t="s">
        <v>489</v>
      </c>
      <c r="Y378" s="231" t="s">
        <v>122</v>
      </c>
      <c r="Z378" s="211"/>
      <c r="AA378" s="211"/>
      <c r="AB378" s="211"/>
      <c r="AC378" s="211"/>
      <c r="AD378" s="211"/>
      <c r="AE378" s="211"/>
      <c r="AF378" s="211"/>
      <c r="AG378" s="211" t="s">
        <v>490</v>
      </c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5">
      <c r="A379" s="256">
        <v>95</v>
      </c>
      <c r="B379" s="257" t="s">
        <v>499</v>
      </c>
      <c r="C379" s="268" t="s">
        <v>500</v>
      </c>
      <c r="D379" s="258" t="s">
        <v>193</v>
      </c>
      <c r="E379" s="259">
        <v>18.970279999999999</v>
      </c>
      <c r="F379" s="260"/>
      <c r="G379" s="261">
        <f>ROUND(E379*F379,2)</f>
        <v>0</v>
      </c>
      <c r="H379" s="260"/>
      <c r="I379" s="261">
        <f>ROUND(E379*H379,2)</f>
        <v>0</v>
      </c>
      <c r="J379" s="260"/>
      <c r="K379" s="261">
        <f>ROUND(E379*J379,2)</f>
        <v>0</v>
      </c>
      <c r="L379" s="261">
        <v>21</v>
      </c>
      <c r="M379" s="261">
        <f>G379*(1+L379/100)</f>
        <v>0</v>
      </c>
      <c r="N379" s="259">
        <v>0</v>
      </c>
      <c r="O379" s="259">
        <f>ROUND(E379*N379,2)</f>
        <v>0</v>
      </c>
      <c r="P379" s="259">
        <v>0</v>
      </c>
      <c r="Q379" s="259">
        <f>ROUND(E379*P379,2)</f>
        <v>0</v>
      </c>
      <c r="R379" s="261"/>
      <c r="S379" s="261" t="s">
        <v>142</v>
      </c>
      <c r="T379" s="262" t="s">
        <v>142</v>
      </c>
      <c r="U379" s="231">
        <v>0.94199999999999995</v>
      </c>
      <c r="V379" s="231">
        <f>ROUND(E379*U379,2)</f>
        <v>17.87</v>
      </c>
      <c r="W379" s="231"/>
      <c r="X379" s="231" t="s">
        <v>489</v>
      </c>
      <c r="Y379" s="231" t="s">
        <v>122</v>
      </c>
      <c r="Z379" s="211"/>
      <c r="AA379" s="211"/>
      <c r="AB379" s="211"/>
      <c r="AC379" s="211"/>
      <c r="AD379" s="211"/>
      <c r="AE379" s="211"/>
      <c r="AF379" s="211"/>
      <c r="AG379" s="211" t="s">
        <v>490</v>
      </c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5">
      <c r="A380" s="256">
        <v>96</v>
      </c>
      <c r="B380" s="257" t="s">
        <v>501</v>
      </c>
      <c r="C380" s="268" t="s">
        <v>502</v>
      </c>
      <c r="D380" s="258" t="s">
        <v>193</v>
      </c>
      <c r="E380" s="259">
        <v>151.76227</v>
      </c>
      <c r="F380" s="260"/>
      <c r="G380" s="261">
        <f>ROUND(E380*F380,2)</f>
        <v>0</v>
      </c>
      <c r="H380" s="260"/>
      <c r="I380" s="261">
        <f>ROUND(E380*H380,2)</f>
        <v>0</v>
      </c>
      <c r="J380" s="260"/>
      <c r="K380" s="261">
        <f>ROUND(E380*J380,2)</f>
        <v>0</v>
      </c>
      <c r="L380" s="261">
        <v>21</v>
      </c>
      <c r="M380" s="261">
        <f>G380*(1+L380/100)</f>
        <v>0</v>
      </c>
      <c r="N380" s="259">
        <v>0</v>
      </c>
      <c r="O380" s="259">
        <f>ROUND(E380*N380,2)</f>
        <v>0</v>
      </c>
      <c r="P380" s="259">
        <v>0</v>
      </c>
      <c r="Q380" s="259">
        <f>ROUND(E380*P380,2)</f>
        <v>0</v>
      </c>
      <c r="R380" s="261"/>
      <c r="S380" s="261" t="s">
        <v>142</v>
      </c>
      <c r="T380" s="262" t="s">
        <v>142</v>
      </c>
      <c r="U380" s="231">
        <v>0.105</v>
      </c>
      <c r="V380" s="231">
        <f>ROUND(E380*U380,2)</f>
        <v>15.94</v>
      </c>
      <c r="W380" s="231"/>
      <c r="X380" s="231" t="s">
        <v>489</v>
      </c>
      <c r="Y380" s="231" t="s">
        <v>122</v>
      </c>
      <c r="Z380" s="211"/>
      <c r="AA380" s="211"/>
      <c r="AB380" s="211"/>
      <c r="AC380" s="211"/>
      <c r="AD380" s="211"/>
      <c r="AE380" s="211"/>
      <c r="AF380" s="211"/>
      <c r="AG380" s="211" t="s">
        <v>490</v>
      </c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x14ac:dyDescent="0.25">
      <c r="A381" s="240" t="s">
        <v>114</v>
      </c>
      <c r="B381" s="241" t="s">
        <v>86</v>
      </c>
      <c r="C381" s="264" t="s">
        <v>29</v>
      </c>
      <c r="D381" s="242"/>
      <c r="E381" s="243"/>
      <c r="F381" s="244"/>
      <c r="G381" s="244">
        <f>SUMIF(AG382:AG386,"&lt;&gt;NOR",G382:G386)</f>
        <v>0</v>
      </c>
      <c r="H381" s="244"/>
      <c r="I381" s="244">
        <f>SUM(I382:I386)</f>
        <v>0</v>
      </c>
      <c r="J381" s="244"/>
      <c r="K381" s="244">
        <f>SUM(K382:K386)</f>
        <v>0</v>
      </c>
      <c r="L381" s="244"/>
      <c r="M381" s="244">
        <f>SUM(M382:M386)</f>
        <v>0</v>
      </c>
      <c r="N381" s="243"/>
      <c r="O381" s="243">
        <f>SUM(O382:O386)</f>
        <v>0</v>
      </c>
      <c r="P381" s="243"/>
      <c r="Q381" s="243">
        <f>SUM(Q382:Q386)</f>
        <v>0</v>
      </c>
      <c r="R381" s="244"/>
      <c r="S381" s="244"/>
      <c r="T381" s="245"/>
      <c r="U381" s="239"/>
      <c r="V381" s="239">
        <f>SUM(V382:V386)</f>
        <v>0</v>
      </c>
      <c r="W381" s="239"/>
      <c r="X381" s="239"/>
      <c r="Y381" s="239"/>
      <c r="AG381" t="s">
        <v>115</v>
      </c>
    </row>
    <row r="382" spans="1:60" outlineLevel="1" x14ac:dyDescent="0.25">
      <c r="A382" s="247">
        <v>97</v>
      </c>
      <c r="B382" s="248" t="s">
        <v>503</v>
      </c>
      <c r="C382" s="265" t="s">
        <v>504</v>
      </c>
      <c r="D382" s="249" t="s">
        <v>505</v>
      </c>
      <c r="E382" s="250">
        <v>1</v>
      </c>
      <c r="F382" s="251"/>
      <c r="G382" s="252">
        <f>ROUND(E382*F382,2)</f>
        <v>0</v>
      </c>
      <c r="H382" s="251"/>
      <c r="I382" s="252">
        <f>ROUND(E382*H382,2)</f>
        <v>0</v>
      </c>
      <c r="J382" s="251"/>
      <c r="K382" s="252">
        <f>ROUND(E382*J382,2)</f>
        <v>0</v>
      </c>
      <c r="L382" s="252">
        <v>21</v>
      </c>
      <c r="M382" s="252">
        <f>G382*(1+L382/100)</f>
        <v>0</v>
      </c>
      <c r="N382" s="250">
        <v>0</v>
      </c>
      <c r="O382" s="250">
        <f>ROUND(E382*N382,2)</f>
        <v>0</v>
      </c>
      <c r="P382" s="250">
        <v>0</v>
      </c>
      <c r="Q382" s="250">
        <f>ROUND(E382*P382,2)</f>
        <v>0</v>
      </c>
      <c r="R382" s="252"/>
      <c r="S382" s="252" t="s">
        <v>142</v>
      </c>
      <c r="T382" s="253" t="s">
        <v>120</v>
      </c>
      <c r="U382" s="231">
        <v>0</v>
      </c>
      <c r="V382" s="231">
        <f>ROUND(E382*U382,2)</f>
        <v>0</v>
      </c>
      <c r="W382" s="231"/>
      <c r="X382" s="231" t="s">
        <v>506</v>
      </c>
      <c r="Y382" s="231" t="s">
        <v>122</v>
      </c>
      <c r="Z382" s="211"/>
      <c r="AA382" s="211"/>
      <c r="AB382" s="211"/>
      <c r="AC382" s="211"/>
      <c r="AD382" s="211"/>
      <c r="AE382" s="211"/>
      <c r="AF382" s="211"/>
      <c r="AG382" s="211" t="s">
        <v>507</v>
      </c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2" x14ac:dyDescent="0.25">
      <c r="A383" s="228"/>
      <c r="B383" s="229"/>
      <c r="C383" s="266" t="s">
        <v>550</v>
      </c>
      <c r="D383" s="254"/>
      <c r="E383" s="254"/>
      <c r="F383" s="254"/>
      <c r="G383" s="254"/>
      <c r="H383" s="231"/>
      <c r="I383" s="231"/>
      <c r="J383" s="231"/>
      <c r="K383" s="231"/>
      <c r="L383" s="231"/>
      <c r="M383" s="231"/>
      <c r="N383" s="230"/>
      <c r="O383" s="230"/>
      <c r="P383" s="230"/>
      <c r="Q383" s="230"/>
      <c r="R383" s="231"/>
      <c r="S383" s="231"/>
      <c r="T383" s="231"/>
      <c r="U383" s="231"/>
      <c r="V383" s="231"/>
      <c r="W383" s="231"/>
      <c r="X383" s="231"/>
      <c r="Y383" s="231"/>
      <c r="Z383" s="211"/>
      <c r="AA383" s="211"/>
      <c r="AB383" s="211"/>
      <c r="AC383" s="211"/>
      <c r="AD383" s="211"/>
      <c r="AE383" s="211"/>
      <c r="AF383" s="211"/>
      <c r="AG383" s="211" t="s">
        <v>125</v>
      </c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3" x14ac:dyDescent="0.25">
      <c r="A384" s="228"/>
      <c r="B384" s="229"/>
      <c r="C384" s="267" t="s">
        <v>508</v>
      </c>
      <c r="D384" s="255"/>
      <c r="E384" s="255"/>
      <c r="F384" s="255"/>
      <c r="G384" s="255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31"/>
      <c r="Z384" s="211"/>
      <c r="AA384" s="211"/>
      <c r="AB384" s="211"/>
      <c r="AC384" s="211"/>
      <c r="AD384" s="211"/>
      <c r="AE384" s="211"/>
      <c r="AF384" s="211"/>
      <c r="AG384" s="211" t="s">
        <v>125</v>
      </c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ht="20.399999999999999" outlineLevel="1" x14ac:dyDescent="0.25">
      <c r="A385" s="256">
        <v>98</v>
      </c>
      <c r="B385" s="257" t="s">
        <v>509</v>
      </c>
      <c r="C385" s="268" t="s">
        <v>510</v>
      </c>
      <c r="D385" s="258" t="s">
        <v>505</v>
      </c>
      <c r="E385" s="259">
        <v>1</v>
      </c>
      <c r="F385" s="260"/>
      <c r="G385" s="261">
        <f>ROUND(E385*F385,2)</f>
        <v>0</v>
      </c>
      <c r="H385" s="260"/>
      <c r="I385" s="261">
        <f>ROUND(E385*H385,2)</f>
        <v>0</v>
      </c>
      <c r="J385" s="260"/>
      <c r="K385" s="261">
        <f>ROUND(E385*J385,2)</f>
        <v>0</v>
      </c>
      <c r="L385" s="261">
        <v>21</v>
      </c>
      <c r="M385" s="261">
        <f>G385*(1+L385/100)</f>
        <v>0</v>
      </c>
      <c r="N385" s="259">
        <v>0</v>
      </c>
      <c r="O385" s="259">
        <f>ROUND(E385*N385,2)</f>
        <v>0</v>
      </c>
      <c r="P385" s="259">
        <v>0</v>
      </c>
      <c r="Q385" s="259">
        <f>ROUND(E385*P385,2)</f>
        <v>0</v>
      </c>
      <c r="R385" s="261"/>
      <c r="S385" s="261" t="s">
        <v>142</v>
      </c>
      <c r="T385" s="262" t="s">
        <v>120</v>
      </c>
      <c r="U385" s="231">
        <v>0</v>
      </c>
      <c r="V385" s="231">
        <f>ROUND(E385*U385,2)</f>
        <v>0</v>
      </c>
      <c r="W385" s="231"/>
      <c r="X385" s="231" t="s">
        <v>506</v>
      </c>
      <c r="Y385" s="231" t="s">
        <v>122</v>
      </c>
      <c r="Z385" s="211"/>
      <c r="AA385" s="211"/>
      <c r="AB385" s="211"/>
      <c r="AC385" s="211"/>
      <c r="AD385" s="211"/>
      <c r="AE385" s="211"/>
      <c r="AF385" s="211"/>
      <c r="AG385" s="211" t="s">
        <v>507</v>
      </c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5">
      <c r="A386" s="256">
        <v>99</v>
      </c>
      <c r="B386" s="257" t="s">
        <v>511</v>
      </c>
      <c r="C386" s="268" t="s">
        <v>512</v>
      </c>
      <c r="D386" s="258" t="s">
        <v>505</v>
      </c>
      <c r="E386" s="259">
        <v>1</v>
      </c>
      <c r="F386" s="260"/>
      <c r="G386" s="261">
        <f>ROUND(E386*F386,2)</f>
        <v>0</v>
      </c>
      <c r="H386" s="260"/>
      <c r="I386" s="261">
        <f>ROUND(E386*H386,2)</f>
        <v>0</v>
      </c>
      <c r="J386" s="260"/>
      <c r="K386" s="261">
        <f>ROUND(E386*J386,2)</f>
        <v>0</v>
      </c>
      <c r="L386" s="261">
        <v>21</v>
      </c>
      <c r="M386" s="261">
        <f>G386*(1+L386/100)</f>
        <v>0</v>
      </c>
      <c r="N386" s="259">
        <v>0</v>
      </c>
      <c r="O386" s="259">
        <f>ROUND(E386*N386,2)</f>
        <v>0</v>
      </c>
      <c r="P386" s="259">
        <v>0</v>
      </c>
      <c r="Q386" s="259">
        <f>ROUND(E386*P386,2)</f>
        <v>0</v>
      </c>
      <c r="R386" s="261"/>
      <c r="S386" s="261" t="s">
        <v>142</v>
      </c>
      <c r="T386" s="262" t="s">
        <v>120</v>
      </c>
      <c r="U386" s="231">
        <v>0</v>
      </c>
      <c r="V386" s="231">
        <f>ROUND(E386*U386,2)</f>
        <v>0</v>
      </c>
      <c r="W386" s="231"/>
      <c r="X386" s="231" t="s">
        <v>506</v>
      </c>
      <c r="Y386" s="231" t="s">
        <v>122</v>
      </c>
      <c r="Z386" s="211"/>
      <c r="AA386" s="211"/>
      <c r="AB386" s="211"/>
      <c r="AC386" s="211"/>
      <c r="AD386" s="211"/>
      <c r="AE386" s="211"/>
      <c r="AF386" s="211"/>
      <c r="AG386" s="211" t="s">
        <v>507</v>
      </c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x14ac:dyDescent="0.25">
      <c r="A387" s="240" t="s">
        <v>114</v>
      </c>
      <c r="B387" s="241" t="s">
        <v>87</v>
      </c>
      <c r="C387" s="264" t="s">
        <v>30</v>
      </c>
      <c r="D387" s="242"/>
      <c r="E387" s="243"/>
      <c r="F387" s="244"/>
      <c r="G387" s="244">
        <f>SUMIF(AG388:AG400,"&lt;&gt;NOR",G388:G400)</f>
        <v>0</v>
      </c>
      <c r="H387" s="244"/>
      <c r="I387" s="244">
        <f>SUM(I388:I400)</f>
        <v>0</v>
      </c>
      <c r="J387" s="244"/>
      <c r="K387" s="244">
        <f>SUM(K388:K400)</f>
        <v>0</v>
      </c>
      <c r="L387" s="244"/>
      <c r="M387" s="244">
        <f>SUM(M388:M400)</f>
        <v>0</v>
      </c>
      <c r="N387" s="243"/>
      <c r="O387" s="243">
        <f>SUM(O388:O400)</f>
        <v>0</v>
      </c>
      <c r="P387" s="243"/>
      <c r="Q387" s="243">
        <f>SUM(Q388:Q400)</f>
        <v>0</v>
      </c>
      <c r="R387" s="244"/>
      <c r="S387" s="244"/>
      <c r="T387" s="245"/>
      <c r="U387" s="239"/>
      <c r="V387" s="239">
        <f>SUM(V388:V400)</f>
        <v>0</v>
      </c>
      <c r="W387" s="239"/>
      <c r="X387" s="239"/>
      <c r="Y387" s="239"/>
      <c r="AG387" t="s">
        <v>115</v>
      </c>
    </row>
    <row r="388" spans="1:60" outlineLevel="1" x14ac:dyDescent="0.25">
      <c r="A388" s="247">
        <v>100</v>
      </c>
      <c r="B388" s="248" t="s">
        <v>513</v>
      </c>
      <c r="C388" s="265" t="s">
        <v>514</v>
      </c>
      <c r="D388" s="249" t="s">
        <v>505</v>
      </c>
      <c r="E388" s="250">
        <v>1</v>
      </c>
      <c r="F388" s="251"/>
      <c r="G388" s="252">
        <f>ROUND(E388*F388,2)</f>
        <v>0</v>
      </c>
      <c r="H388" s="251"/>
      <c r="I388" s="252">
        <f>ROUND(E388*H388,2)</f>
        <v>0</v>
      </c>
      <c r="J388" s="251"/>
      <c r="K388" s="252">
        <f>ROUND(E388*J388,2)</f>
        <v>0</v>
      </c>
      <c r="L388" s="252">
        <v>21</v>
      </c>
      <c r="M388" s="252">
        <f>G388*(1+L388/100)</f>
        <v>0</v>
      </c>
      <c r="N388" s="250">
        <v>0</v>
      </c>
      <c r="O388" s="250">
        <f>ROUND(E388*N388,2)</f>
        <v>0</v>
      </c>
      <c r="P388" s="250">
        <v>0</v>
      </c>
      <c r="Q388" s="250">
        <f>ROUND(E388*P388,2)</f>
        <v>0</v>
      </c>
      <c r="R388" s="252"/>
      <c r="S388" s="252" t="s">
        <v>142</v>
      </c>
      <c r="T388" s="253" t="s">
        <v>120</v>
      </c>
      <c r="U388" s="231">
        <v>0</v>
      </c>
      <c r="V388" s="231">
        <f>ROUND(E388*U388,2)</f>
        <v>0</v>
      </c>
      <c r="W388" s="231"/>
      <c r="X388" s="231" t="s">
        <v>506</v>
      </c>
      <c r="Y388" s="231" t="s">
        <v>122</v>
      </c>
      <c r="Z388" s="211"/>
      <c r="AA388" s="211"/>
      <c r="AB388" s="211"/>
      <c r="AC388" s="211"/>
      <c r="AD388" s="211"/>
      <c r="AE388" s="211"/>
      <c r="AF388" s="211"/>
      <c r="AG388" s="211" t="s">
        <v>507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2" x14ac:dyDescent="0.25">
      <c r="A389" s="228"/>
      <c r="B389" s="229"/>
      <c r="C389" s="266" t="s">
        <v>515</v>
      </c>
      <c r="D389" s="254"/>
      <c r="E389" s="254"/>
      <c r="F389" s="254"/>
      <c r="G389" s="254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31"/>
      <c r="Z389" s="211"/>
      <c r="AA389" s="211"/>
      <c r="AB389" s="211"/>
      <c r="AC389" s="211"/>
      <c r="AD389" s="211"/>
      <c r="AE389" s="211"/>
      <c r="AF389" s="211"/>
      <c r="AG389" s="211" t="s">
        <v>125</v>
      </c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3" x14ac:dyDescent="0.25">
      <c r="A390" s="228"/>
      <c r="B390" s="229"/>
      <c r="C390" s="267" t="s">
        <v>516</v>
      </c>
      <c r="D390" s="255"/>
      <c r="E390" s="255"/>
      <c r="F390" s="255"/>
      <c r="G390" s="255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31"/>
      <c r="Z390" s="211"/>
      <c r="AA390" s="211"/>
      <c r="AB390" s="211"/>
      <c r="AC390" s="211"/>
      <c r="AD390" s="211"/>
      <c r="AE390" s="211"/>
      <c r="AF390" s="211"/>
      <c r="AG390" s="211" t="s">
        <v>125</v>
      </c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3" x14ac:dyDescent="0.25">
      <c r="A391" s="228"/>
      <c r="B391" s="229"/>
      <c r="C391" s="267" t="s">
        <v>517</v>
      </c>
      <c r="D391" s="255"/>
      <c r="E391" s="255"/>
      <c r="F391" s="255"/>
      <c r="G391" s="255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31"/>
      <c r="Z391" s="211"/>
      <c r="AA391" s="211"/>
      <c r="AB391" s="211"/>
      <c r="AC391" s="211"/>
      <c r="AD391" s="211"/>
      <c r="AE391" s="211"/>
      <c r="AF391" s="211"/>
      <c r="AG391" s="211" t="s">
        <v>125</v>
      </c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3" x14ac:dyDescent="0.25">
      <c r="A392" s="228"/>
      <c r="B392" s="229"/>
      <c r="C392" s="267" t="s">
        <v>518</v>
      </c>
      <c r="D392" s="255"/>
      <c r="E392" s="255"/>
      <c r="F392" s="255"/>
      <c r="G392" s="255"/>
      <c r="H392" s="231"/>
      <c r="I392" s="231"/>
      <c r="J392" s="231"/>
      <c r="K392" s="231"/>
      <c r="L392" s="231"/>
      <c r="M392" s="231"/>
      <c r="N392" s="230"/>
      <c r="O392" s="230"/>
      <c r="P392" s="230"/>
      <c r="Q392" s="230"/>
      <c r="R392" s="231"/>
      <c r="S392" s="231"/>
      <c r="T392" s="231"/>
      <c r="U392" s="231"/>
      <c r="V392" s="231"/>
      <c r="W392" s="231"/>
      <c r="X392" s="231"/>
      <c r="Y392" s="231"/>
      <c r="Z392" s="211"/>
      <c r="AA392" s="211"/>
      <c r="AB392" s="211"/>
      <c r="AC392" s="211"/>
      <c r="AD392" s="211"/>
      <c r="AE392" s="211"/>
      <c r="AF392" s="211"/>
      <c r="AG392" s="211" t="s">
        <v>125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5">
      <c r="A393" s="247">
        <v>101</v>
      </c>
      <c r="B393" s="248" t="s">
        <v>519</v>
      </c>
      <c r="C393" s="265" t="s">
        <v>520</v>
      </c>
      <c r="D393" s="249" t="s">
        <v>505</v>
      </c>
      <c r="E393" s="250">
        <v>1</v>
      </c>
      <c r="F393" s="251"/>
      <c r="G393" s="252">
        <f>ROUND(E393*F393,2)</f>
        <v>0</v>
      </c>
      <c r="H393" s="251"/>
      <c r="I393" s="252">
        <f>ROUND(E393*H393,2)</f>
        <v>0</v>
      </c>
      <c r="J393" s="251"/>
      <c r="K393" s="252">
        <f>ROUND(E393*J393,2)</f>
        <v>0</v>
      </c>
      <c r="L393" s="252">
        <v>21</v>
      </c>
      <c r="M393" s="252">
        <f>G393*(1+L393/100)</f>
        <v>0</v>
      </c>
      <c r="N393" s="250">
        <v>0</v>
      </c>
      <c r="O393" s="250">
        <f>ROUND(E393*N393,2)</f>
        <v>0</v>
      </c>
      <c r="P393" s="250">
        <v>0</v>
      </c>
      <c r="Q393" s="250">
        <f>ROUND(E393*P393,2)</f>
        <v>0</v>
      </c>
      <c r="R393" s="252"/>
      <c r="S393" s="252" t="s">
        <v>142</v>
      </c>
      <c r="T393" s="253" t="s">
        <v>120</v>
      </c>
      <c r="U393" s="231">
        <v>0</v>
      </c>
      <c r="V393" s="231">
        <f>ROUND(E393*U393,2)</f>
        <v>0</v>
      </c>
      <c r="W393" s="231"/>
      <c r="X393" s="231" t="s">
        <v>506</v>
      </c>
      <c r="Y393" s="231" t="s">
        <v>122</v>
      </c>
      <c r="Z393" s="211"/>
      <c r="AA393" s="211"/>
      <c r="AB393" s="211"/>
      <c r="AC393" s="211"/>
      <c r="AD393" s="211"/>
      <c r="AE393" s="211"/>
      <c r="AF393" s="211"/>
      <c r="AG393" s="211" t="s">
        <v>507</v>
      </c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ht="21" outlineLevel="2" x14ac:dyDescent="0.25">
      <c r="A394" s="228"/>
      <c r="B394" s="229"/>
      <c r="C394" s="266" t="s">
        <v>521</v>
      </c>
      <c r="D394" s="254"/>
      <c r="E394" s="254"/>
      <c r="F394" s="254"/>
      <c r="G394" s="254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31"/>
      <c r="Z394" s="211"/>
      <c r="AA394" s="211"/>
      <c r="AB394" s="211"/>
      <c r="AC394" s="211"/>
      <c r="AD394" s="211"/>
      <c r="AE394" s="211"/>
      <c r="AF394" s="211"/>
      <c r="AG394" s="211" t="s">
        <v>125</v>
      </c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63" t="str">
        <f>C394</f>
        <v>Náklady na ztížené provádění stavebních prací v důsledku nepřerušeného provozu na staveništi nebo v případech nepřerušeného provozu v objektech v nichž se stavební práce provádí.</v>
      </c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5">
      <c r="A395" s="247">
        <v>102</v>
      </c>
      <c r="B395" s="248" t="s">
        <v>522</v>
      </c>
      <c r="C395" s="265" t="s">
        <v>523</v>
      </c>
      <c r="D395" s="249" t="s">
        <v>505</v>
      </c>
      <c r="E395" s="250">
        <v>1</v>
      </c>
      <c r="F395" s="251"/>
      <c r="G395" s="252">
        <f>ROUND(E395*F395,2)</f>
        <v>0</v>
      </c>
      <c r="H395" s="251"/>
      <c r="I395" s="252">
        <f>ROUND(E395*H395,2)</f>
        <v>0</v>
      </c>
      <c r="J395" s="251"/>
      <c r="K395" s="252">
        <f>ROUND(E395*J395,2)</f>
        <v>0</v>
      </c>
      <c r="L395" s="252">
        <v>21</v>
      </c>
      <c r="M395" s="252">
        <f>G395*(1+L395/100)</f>
        <v>0</v>
      </c>
      <c r="N395" s="250">
        <v>0</v>
      </c>
      <c r="O395" s="250">
        <f>ROUND(E395*N395,2)</f>
        <v>0</v>
      </c>
      <c r="P395" s="250">
        <v>0</v>
      </c>
      <c r="Q395" s="250">
        <f>ROUND(E395*P395,2)</f>
        <v>0</v>
      </c>
      <c r="R395" s="252"/>
      <c r="S395" s="252" t="s">
        <v>142</v>
      </c>
      <c r="T395" s="253" t="s">
        <v>120</v>
      </c>
      <c r="U395" s="231">
        <v>0</v>
      </c>
      <c r="V395" s="231">
        <f>ROUND(E395*U395,2)</f>
        <v>0</v>
      </c>
      <c r="W395" s="231"/>
      <c r="X395" s="231" t="s">
        <v>506</v>
      </c>
      <c r="Y395" s="231" t="s">
        <v>122</v>
      </c>
      <c r="Z395" s="211"/>
      <c r="AA395" s="211"/>
      <c r="AB395" s="211"/>
      <c r="AC395" s="211"/>
      <c r="AD395" s="211"/>
      <c r="AE395" s="211"/>
      <c r="AF395" s="211"/>
      <c r="AG395" s="211" t="s">
        <v>507</v>
      </c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2" x14ac:dyDescent="0.25">
      <c r="A396" s="228"/>
      <c r="B396" s="229"/>
      <c r="C396" s="266" t="s">
        <v>524</v>
      </c>
      <c r="D396" s="254"/>
      <c r="E396" s="254"/>
      <c r="F396" s="254"/>
      <c r="G396" s="254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31"/>
      <c r="Z396" s="211"/>
      <c r="AA396" s="211"/>
      <c r="AB396" s="211"/>
      <c r="AC396" s="211"/>
      <c r="AD396" s="211"/>
      <c r="AE396" s="211"/>
      <c r="AF396" s="211"/>
      <c r="AG396" s="211" t="s">
        <v>125</v>
      </c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5">
      <c r="A397" s="247">
        <v>103</v>
      </c>
      <c r="B397" s="248" t="s">
        <v>525</v>
      </c>
      <c r="C397" s="265" t="s">
        <v>526</v>
      </c>
      <c r="D397" s="249" t="s">
        <v>505</v>
      </c>
      <c r="E397" s="250">
        <v>1</v>
      </c>
      <c r="F397" s="251"/>
      <c r="G397" s="252">
        <f>ROUND(E397*F397,2)</f>
        <v>0</v>
      </c>
      <c r="H397" s="251"/>
      <c r="I397" s="252">
        <f>ROUND(E397*H397,2)</f>
        <v>0</v>
      </c>
      <c r="J397" s="251"/>
      <c r="K397" s="252">
        <f>ROUND(E397*J397,2)</f>
        <v>0</v>
      </c>
      <c r="L397" s="252">
        <v>21</v>
      </c>
      <c r="M397" s="252">
        <f>G397*(1+L397/100)</f>
        <v>0</v>
      </c>
      <c r="N397" s="250">
        <v>0</v>
      </c>
      <c r="O397" s="250">
        <f>ROUND(E397*N397,2)</f>
        <v>0</v>
      </c>
      <c r="P397" s="250">
        <v>0</v>
      </c>
      <c r="Q397" s="250">
        <f>ROUND(E397*P397,2)</f>
        <v>0</v>
      </c>
      <c r="R397" s="252"/>
      <c r="S397" s="252" t="s">
        <v>142</v>
      </c>
      <c r="T397" s="253" t="s">
        <v>120</v>
      </c>
      <c r="U397" s="231">
        <v>0</v>
      </c>
      <c r="V397" s="231">
        <f>ROUND(E397*U397,2)</f>
        <v>0</v>
      </c>
      <c r="W397" s="231"/>
      <c r="X397" s="231" t="s">
        <v>506</v>
      </c>
      <c r="Y397" s="231" t="s">
        <v>122</v>
      </c>
      <c r="Z397" s="211"/>
      <c r="AA397" s="211"/>
      <c r="AB397" s="211"/>
      <c r="AC397" s="211"/>
      <c r="AD397" s="211"/>
      <c r="AE397" s="211"/>
      <c r="AF397" s="211"/>
      <c r="AG397" s="211" t="s">
        <v>507</v>
      </c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ht="21" outlineLevel="2" x14ac:dyDescent="0.25">
      <c r="A398" s="228"/>
      <c r="B398" s="229"/>
      <c r="C398" s="266" t="s">
        <v>527</v>
      </c>
      <c r="D398" s="254"/>
      <c r="E398" s="254"/>
      <c r="F398" s="254"/>
      <c r="G398" s="254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31"/>
      <c r="Z398" s="211"/>
      <c r="AA398" s="211"/>
      <c r="AB398" s="211"/>
      <c r="AC398" s="211"/>
      <c r="AD398" s="211"/>
      <c r="AE398" s="211"/>
      <c r="AF398" s="211"/>
      <c r="AG398" s="211" t="s">
        <v>125</v>
      </c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63" t="str">
        <f>C398</f>
        <v>náklady spojené s provedením všech technickými normami předepsaných zkoušek a revizí stavebních konstrukcí nebo stavebních prací.</v>
      </c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5">
      <c r="A399" s="247">
        <v>104</v>
      </c>
      <c r="B399" s="248" t="s">
        <v>528</v>
      </c>
      <c r="C399" s="265" t="s">
        <v>529</v>
      </c>
      <c r="D399" s="249" t="s">
        <v>505</v>
      </c>
      <c r="E399" s="250">
        <v>1</v>
      </c>
      <c r="F399" s="251"/>
      <c r="G399" s="252">
        <f>ROUND(E399*F399,2)</f>
        <v>0</v>
      </c>
      <c r="H399" s="251"/>
      <c r="I399" s="252">
        <f>ROUND(E399*H399,2)</f>
        <v>0</v>
      </c>
      <c r="J399" s="251"/>
      <c r="K399" s="252">
        <f>ROUND(E399*J399,2)</f>
        <v>0</v>
      </c>
      <c r="L399" s="252">
        <v>21</v>
      </c>
      <c r="M399" s="252">
        <f>G399*(1+L399/100)</f>
        <v>0</v>
      </c>
      <c r="N399" s="250">
        <v>0</v>
      </c>
      <c r="O399" s="250">
        <f>ROUND(E399*N399,2)</f>
        <v>0</v>
      </c>
      <c r="P399" s="250">
        <v>0</v>
      </c>
      <c r="Q399" s="250">
        <f>ROUND(E399*P399,2)</f>
        <v>0</v>
      </c>
      <c r="R399" s="252"/>
      <c r="S399" s="252" t="s">
        <v>142</v>
      </c>
      <c r="T399" s="253" t="s">
        <v>120</v>
      </c>
      <c r="U399" s="231">
        <v>0</v>
      </c>
      <c r="V399" s="231">
        <f>ROUND(E399*U399,2)</f>
        <v>0</v>
      </c>
      <c r="W399" s="231"/>
      <c r="X399" s="231" t="s">
        <v>506</v>
      </c>
      <c r="Y399" s="231" t="s">
        <v>122</v>
      </c>
      <c r="Z399" s="211"/>
      <c r="AA399" s="211"/>
      <c r="AB399" s="211"/>
      <c r="AC399" s="211"/>
      <c r="AD399" s="211"/>
      <c r="AE399" s="211"/>
      <c r="AF399" s="211"/>
      <c r="AG399" s="211" t="s">
        <v>507</v>
      </c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ht="21" outlineLevel="2" x14ac:dyDescent="0.25">
      <c r="A400" s="228"/>
      <c r="B400" s="229"/>
      <c r="C400" s="266" t="s">
        <v>530</v>
      </c>
      <c r="D400" s="254"/>
      <c r="E400" s="254"/>
      <c r="F400" s="254"/>
      <c r="G400" s="254"/>
      <c r="H400" s="231"/>
      <c r="I400" s="231"/>
      <c r="J400" s="231"/>
      <c r="K400" s="231"/>
      <c r="L400" s="231"/>
      <c r="M400" s="231"/>
      <c r="N400" s="230"/>
      <c r="O400" s="230"/>
      <c r="P400" s="230"/>
      <c r="Q400" s="230"/>
      <c r="R400" s="231"/>
      <c r="S400" s="231"/>
      <c r="T400" s="231"/>
      <c r="U400" s="231"/>
      <c r="V400" s="231"/>
      <c r="W400" s="231"/>
      <c r="X400" s="231"/>
      <c r="Y400" s="231"/>
      <c r="Z400" s="211"/>
      <c r="AA400" s="211"/>
      <c r="AB400" s="211"/>
      <c r="AC400" s="211"/>
      <c r="AD400" s="211"/>
      <c r="AE400" s="211"/>
      <c r="AF400" s="211"/>
      <c r="AG400" s="211" t="s">
        <v>125</v>
      </c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63" t="str">
        <f>C400</f>
        <v>Náklady na vyhotovení dokumentace skutečného provedení stavby a její předání objednateli v požadované formě a požadovaném počtu.</v>
      </c>
      <c r="BB400" s="211"/>
      <c r="BC400" s="211"/>
      <c r="BD400" s="211"/>
      <c r="BE400" s="211"/>
      <c r="BF400" s="211"/>
      <c r="BG400" s="211"/>
      <c r="BH400" s="211"/>
    </row>
    <row r="401" spans="1:33" x14ac:dyDescent="0.25">
      <c r="A401" s="3"/>
      <c r="B401" s="4"/>
      <c r="C401" s="272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AE401">
        <v>12</v>
      </c>
      <c r="AF401">
        <v>21</v>
      </c>
      <c r="AG401" t="s">
        <v>100</v>
      </c>
    </row>
    <row r="402" spans="1:33" x14ac:dyDescent="0.25">
      <c r="A402" s="214"/>
      <c r="B402" s="215" t="s">
        <v>31</v>
      </c>
      <c r="C402" s="273"/>
      <c r="D402" s="216"/>
      <c r="E402" s="217"/>
      <c r="F402" s="217"/>
      <c r="G402" s="246">
        <f>G8+G21+G23+G42+G57+G60+G96+G104+G111+G154+G221+G292+G301+G319+G330+G351+G381+G387</f>
        <v>0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AE402">
        <f>SUMIF(L7:L400,AE401,G7:G400)</f>
        <v>0</v>
      </c>
      <c r="AF402">
        <f>SUMIF(L7:L400,AF401,G7:G400)</f>
        <v>0</v>
      </c>
      <c r="AG402" t="s">
        <v>531</v>
      </c>
    </row>
    <row r="403" spans="1:33" x14ac:dyDescent="0.25">
      <c r="A403" s="3"/>
      <c r="B403" s="4"/>
      <c r="C403" s="272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33" x14ac:dyDescent="0.25">
      <c r="A404" s="3"/>
      <c r="B404" s="4"/>
      <c r="C404" s="272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33" x14ac:dyDescent="0.25">
      <c r="A405" s="218" t="s">
        <v>532</v>
      </c>
      <c r="B405" s="218"/>
      <c r="C405" s="274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33" x14ac:dyDescent="0.25">
      <c r="A406" s="219"/>
      <c r="B406" s="220"/>
      <c r="C406" s="275"/>
      <c r="D406" s="220"/>
      <c r="E406" s="220"/>
      <c r="F406" s="220"/>
      <c r="G406" s="22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AG406" t="s">
        <v>533</v>
      </c>
    </row>
    <row r="407" spans="1:33" x14ac:dyDescent="0.25">
      <c r="A407" s="222"/>
      <c r="B407" s="223"/>
      <c r="C407" s="276"/>
      <c r="D407" s="223"/>
      <c r="E407" s="223"/>
      <c r="F407" s="223"/>
      <c r="G407" s="22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33" x14ac:dyDescent="0.25">
      <c r="A408" s="222"/>
      <c r="B408" s="223"/>
      <c r="C408" s="276"/>
      <c r="D408" s="223"/>
      <c r="E408" s="223"/>
      <c r="F408" s="223"/>
      <c r="G408" s="22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33" x14ac:dyDescent="0.25">
      <c r="A409" s="222"/>
      <c r="B409" s="223"/>
      <c r="C409" s="276"/>
      <c r="D409" s="223"/>
      <c r="E409" s="223"/>
      <c r="F409" s="223"/>
      <c r="G409" s="22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33" x14ac:dyDescent="0.25">
      <c r="A410" s="225"/>
      <c r="B410" s="226"/>
      <c r="C410" s="277"/>
      <c r="D410" s="226"/>
      <c r="E410" s="226"/>
      <c r="F410" s="226"/>
      <c r="G410" s="22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33" x14ac:dyDescent="0.25">
      <c r="A411" s="3"/>
      <c r="B411" s="4"/>
      <c r="C411" s="272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33" x14ac:dyDescent="0.25">
      <c r="C412" s="278"/>
      <c r="D412" s="10"/>
      <c r="AG412" t="s">
        <v>551</v>
      </c>
    </row>
    <row r="413" spans="1:33" x14ac:dyDescent="0.25">
      <c r="D413" s="10"/>
    </row>
    <row r="414" spans="1:33" x14ac:dyDescent="0.25">
      <c r="D414" s="10"/>
    </row>
    <row r="415" spans="1:33" x14ac:dyDescent="0.25">
      <c r="D415" s="10"/>
    </row>
    <row r="416" spans="1:33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3">
    <mergeCell ref="C392:G392"/>
    <mergeCell ref="C394:G394"/>
    <mergeCell ref="C396:G396"/>
    <mergeCell ref="C398:G398"/>
    <mergeCell ref="C400:G400"/>
    <mergeCell ref="C353:G353"/>
    <mergeCell ref="C383:G383"/>
    <mergeCell ref="C384:G384"/>
    <mergeCell ref="C389:G389"/>
    <mergeCell ref="C390:G390"/>
    <mergeCell ref="C391:G391"/>
    <mergeCell ref="C279:G279"/>
    <mergeCell ref="C281:G281"/>
    <mergeCell ref="C283:G283"/>
    <mergeCell ref="C285:G285"/>
    <mergeCell ref="C287:G287"/>
    <mergeCell ref="C289:G289"/>
    <mergeCell ref="C268:G268"/>
    <mergeCell ref="C269:G269"/>
    <mergeCell ref="C271:G271"/>
    <mergeCell ref="C273:G273"/>
    <mergeCell ref="C275:G275"/>
    <mergeCell ref="C277:G277"/>
    <mergeCell ref="C256:G256"/>
    <mergeCell ref="C258:G258"/>
    <mergeCell ref="C260:G260"/>
    <mergeCell ref="C262:G262"/>
    <mergeCell ref="C264:G264"/>
    <mergeCell ref="C267:G267"/>
    <mergeCell ref="C244:G244"/>
    <mergeCell ref="C246:G246"/>
    <mergeCell ref="C248:G248"/>
    <mergeCell ref="C250:G250"/>
    <mergeCell ref="C252:G252"/>
    <mergeCell ref="C254:G254"/>
    <mergeCell ref="C237:G237"/>
    <mergeCell ref="C238:G238"/>
    <mergeCell ref="C239:G239"/>
    <mergeCell ref="C240:G240"/>
    <mergeCell ref="C241:G241"/>
    <mergeCell ref="C243:G243"/>
    <mergeCell ref="C211:G211"/>
    <mergeCell ref="C217:G217"/>
    <mergeCell ref="C218:G218"/>
    <mergeCell ref="C219:G219"/>
    <mergeCell ref="C223:G223"/>
    <mergeCell ref="C228:G228"/>
    <mergeCell ref="C203:G203"/>
    <mergeCell ref="C206:G206"/>
    <mergeCell ref="C207:G207"/>
    <mergeCell ref="C208:G208"/>
    <mergeCell ref="C209:G209"/>
    <mergeCell ref="C210:G210"/>
    <mergeCell ref="C185:G185"/>
    <mergeCell ref="C198:G198"/>
    <mergeCell ref="C199:G199"/>
    <mergeCell ref="C200:G200"/>
    <mergeCell ref="C201:G201"/>
    <mergeCell ref="C202:G202"/>
    <mergeCell ref="C173:G173"/>
    <mergeCell ref="C174:G174"/>
    <mergeCell ref="C175:G175"/>
    <mergeCell ref="C182:G182"/>
    <mergeCell ref="C183:G183"/>
    <mergeCell ref="C184:G184"/>
    <mergeCell ref="C167:G167"/>
    <mergeCell ref="C168:G168"/>
    <mergeCell ref="C169:G169"/>
    <mergeCell ref="C170:G170"/>
    <mergeCell ref="C171:G171"/>
    <mergeCell ref="C172:G172"/>
    <mergeCell ref="C110:G110"/>
    <mergeCell ref="C113:G113"/>
    <mergeCell ref="C121:G121"/>
    <mergeCell ref="C158:G158"/>
    <mergeCell ref="C162:G162"/>
    <mergeCell ref="C165:G165"/>
    <mergeCell ref="C100:G100"/>
    <mergeCell ref="C101:G101"/>
    <mergeCell ref="C106:G106"/>
    <mergeCell ref="C107:G107"/>
    <mergeCell ref="C108:G108"/>
    <mergeCell ref="C109:G109"/>
    <mergeCell ref="C84:G84"/>
    <mergeCell ref="C85:G85"/>
    <mergeCell ref="C86:G86"/>
    <mergeCell ref="C87:G87"/>
    <mergeCell ref="C98:G98"/>
    <mergeCell ref="C99:G99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20:G20"/>
    <mergeCell ref="C25:G25"/>
    <mergeCell ref="C44:G44"/>
    <mergeCell ref="C56:G56"/>
    <mergeCell ref="C68:G68"/>
    <mergeCell ref="C71:G71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A405:C405"/>
    <mergeCell ref="A406:G410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2024007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2024007 Pol'!Názvy_tisku</vt:lpstr>
      <vt:lpstr>oadresa</vt:lpstr>
      <vt:lpstr>Stavba!Objednatel</vt:lpstr>
      <vt:lpstr>Stavba!Objekt</vt:lpstr>
      <vt:lpstr>'01 2024007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2024-01-17T09:53:38Z</dcterms:modified>
</cp:coreProperties>
</file>