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chal\PRACE\Michal vše\Práce\Kubát L\2022\Janov 114\"/>
    </mc:Choice>
  </mc:AlternateContent>
  <xr:revisionPtr revIDLastSave="0" documentId="13_ncr:1_{7C1E9B54-4F38-41C2-8F21-E2223AEF59A3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Stavba" sheetId="1" r:id="rId1"/>
    <sheet name="VzorPolozky" sheetId="10" state="hidden" r:id="rId2"/>
    <sheet name="02 2022133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'02 2022133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'02 2022133 Pol'!$A$1:$Y$849</definedName>
    <definedName name="_xlnm.Print_Area" localSheetId="0">Stavba!$A$1:$J$72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1" i="1"/>
  <c r="I50" i="1"/>
  <c r="BA836" i="12"/>
  <c r="BA834" i="12"/>
  <c r="BA831" i="12"/>
  <c r="BA802" i="12"/>
  <c r="BA713" i="12"/>
  <c r="BA698" i="12"/>
  <c r="BA577" i="12"/>
  <c r="BA565" i="12"/>
  <c r="BA232" i="12"/>
  <c r="BA223" i="12"/>
  <c r="BA208" i="12"/>
  <c r="BA183" i="12"/>
  <c r="BA176" i="12"/>
  <c r="G9" i="12"/>
  <c r="M9" i="12" s="1"/>
  <c r="I9" i="12"/>
  <c r="I8" i="12" s="1"/>
  <c r="K9" i="12"/>
  <c r="K8" i="12" s="1"/>
  <c r="O9" i="12"/>
  <c r="O8" i="12" s="1"/>
  <c r="Q9" i="12"/>
  <c r="V9" i="12"/>
  <c r="V8" i="12" s="1"/>
  <c r="G12" i="12"/>
  <c r="G8" i="12" s="1"/>
  <c r="I12" i="12"/>
  <c r="K12" i="12"/>
  <c r="O12" i="12"/>
  <c r="Q12" i="12"/>
  <c r="V12" i="12"/>
  <c r="G15" i="12"/>
  <c r="I15" i="12"/>
  <c r="K15" i="12"/>
  <c r="M15" i="12"/>
  <c r="O15" i="12"/>
  <c r="Q15" i="12"/>
  <c r="V15" i="12"/>
  <c r="G18" i="12"/>
  <c r="M18" i="12" s="1"/>
  <c r="I18" i="12"/>
  <c r="K18" i="12"/>
  <c r="O18" i="12"/>
  <c r="Q18" i="12"/>
  <c r="V18" i="12"/>
  <c r="G20" i="12"/>
  <c r="I20" i="12"/>
  <c r="K20" i="12"/>
  <c r="M20" i="12"/>
  <c r="O20" i="12"/>
  <c r="Q20" i="12"/>
  <c r="Q8" i="12" s="1"/>
  <c r="V20" i="12"/>
  <c r="G22" i="12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40" i="12"/>
  <c r="M40" i="12" s="1"/>
  <c r="I40" i="12"/>
  <c r="K40" i="12"/>
  <c r="O40" i="12"/>
  <c r="Q40" i="12"/>
  <c r="V40" i="12"/>
  <c r="G50" i="12"/>
  <c r="I50" i="12"/>
  <c r="K50" i="12"/>
  <c r="M50" i="12"/>
  <c r="O50" i="12"/>
  <c r="Q50" i="12"/>
  <c r="V50" i="12"/>
  <c r="G56" i="12"/>
  <c r="M56" i="12" s="1"/>
  <c r="I56" i="12"/>
  <c r="K56" i="12"/>
  <c r="O56" i="12"/>
  <c r="Q56" i="12"/>
  <c r="V56" i="12"/>
  <c r="G61" i="12"/>
  <c r="I61" i="12"/>
  <c r="K61" i="12"/>
  <c r="M61" i="12"/>
  <c r="O61" i="12"/>
  <c r="Q61" i="12"/>
  <c r="V61" i="12"/>
  <c r="G69" i="12"/>
  <c r="M69" i="12" s="1"/>
  <c r="I69" i="12"/>
  <c r="K69" i="12"/>
  <c r="O69" i="12"/>
  <c r="Q69" i="12"/>
  <c r="V69" i="12"/>
  <c r="G76" i="12"/>
  <c r="I76" i="12"/>
  <c r="K76" i="12"/>
  <c r="M76" i="12"/>
  <c r="O76" i="12"/>
  <c r="Q76" i="12"/>
  <c r="V76" i="12"/>
  <c r="G83" i="12"/>
  <c r="I83" i="12"/>
  <c r="K83" i="12"/>
  <c r="M83" i="12"/>
  <c r="O83" i="12"/>
  <c r="Q83" i="12"/>
  <c r="V83" i="12"/>
  <c r="O88" i="12"/>
  <c r="G89" i="12"/>
  <c r="M89" i="12" s="1"/>
  <c r="M88" i="12" s="1"/>
  <c r="I89" i="12"/>
  <c r="I88" i="12" s="1"/>
  <c r="K89" i="12"/>
  <c r="K88" i="12" s="1"/>
  <c r="O89" i="12"/>
  <c r="Q89" i="12"/>
  <c r="Q88" i="12" s="1"/>
  <c r="V89" i="12"/>
  <c r="V88" i="12" s="1"/>
  <c r="G94" i="12"/>
  <c r="I94" i="12"/>
  <c r="K94" i="12"/>
  <c r="M94" i="12"/>
  <c r="O94" i="12"/>
  <c r="Q94" i="12"/>
  <c r="V94" i="12"/>
  <c r="G99" i="12"/>
  <c r="M99" i="12" s="1"/>
  <c r="I99" i="12"/>
  <c r="K99" i="12"/>
  <c r="O99" i="12"/>
  <c r="Q99" i="12"/>
  <c r="V99" i="12"/>
  <c r="G104" i="12"/>
  <c r="I104" i="12"/>
  <c r="K104" i="12"/>
  <c r="M104" i="12"/>
  <c r="O104" i="12"/>
  <c r="Q104" i="12"/>
  <c r="V104" i="12"/>
  <c r="G106" i="12"/>
  <c r="I106" i="12"/>
  <c r="O106" i="12"/>
  <c r="G107" i="12"/>
  <c r="I107" i="12"/>
  <c r="K107" i="12"/>
  <c r="K106" i="12" s="1"/>
  <c r="M107" i="12"/>
  <c r="M106" i="12" s="1"/>
  <c r="O107" i="12"/>
  <c r="Q107" i="12"/>
  <c r="Q106" i="12" s="1"/>
  <c r="V107" i="12"/>
  <c r="V106" i="12" s="1"/>
  <c r="G115" i="12"/>
  <c r="M115" i="12" s="1"/>
  <c r="I115" i="12"/>
  <c r="I114" i="12" s="1"/>
  <c r="K115" i="12"/>
  <c r="O115" i="12"/>
  <c r="O114" i="12" s="1"/>
  <c r="Q115" i="12"/>
  <c r="Q114" i="12" s="1"/>
  <c r="V115" i="12"/>
  <c r="G120" i="12"/>
  <c r="M120" i="12" s="1"/>
  <c r="I120" i="12"/>
  <c r="K120" i="12"/>
  <c r="O120" i="12"/>
  <c r="Q120" i="12"/>
  <c r="V120" i="12"/>
  <c r="G125" i="12"/>
  <c r="I125" i="12"/>
  <c r="K125" i="12"/>
  <c r="K114" i="12" s="1"/>
  <c r="M125" i="12"/>
  <c r="O125" i="12"/>
  <c r="Q125" i="12"/>
  <c r="V125" i="12"/>
  <c r="V114" i="12" s="1"/>
  <c r="G129" i="12"/>
  <c r="M129" i="12" s="1"/>
  <c r="I129" i="12"/>
  <c r="K129" i="12"/>
  <c r="O129" i="12"/>
  <c r="Q129" i="12"/>
  <c r="V129" i="12"/>
  <c r="G134" i="12"/>
  <c r="I134" i="12"/>
  <c r="K134" i="12"/>
  <c r="M134" i="12"/>
  <c r="O134" i="12"/>
  <c r="Q134" i="12"/>
  <c r="V134" i="12"/>
  <c r="G138" i="12"/>
  <c r="M138" i="12" s="1"/>
  <c r="I138" i="12"/>
  <c r="K138" i="12"/>
  <c r="O138" i="12"/>
  <c r="Q138" i="12"/>
  <c r="V138" i="12"/>
  <c r="G142" i="12"/>
  <c r="I142" i="12"/>
  <c r="K142" i="12"/>
  <c r="M142" i="12"/>
  <c r="O142" i="12"/>
  <c r="Q142" i="12"/>
  <c r="V142" i="12"/>
  <c r="K151" i="12"/>
  <c r="G152" i="12"/>
  <c r="G151" i="12" s="1"/>
  <c r="I152" i="12"/>
  <c r="I151" i="12" s="1"/>
  <c r="K152" i="12"/>
  <c r="M152" i="12"/>
  <c r="O152" i="12"/>
  <c r="O151" i="12" s="1"/>
  <c r="Q152" i="12"/>
  <c r="Q151" i="12" s="1"/>
  <c r="V152" i="12"/>
  <c r="G154" i="12"/>
  <c r="M154" i="12" s="1"/>
  <c r="M151" i="12" s="1"/>
  <c r="I154" i="12"/>
  <c r="K154" i="12"/>
  <c r="O154" i="12"/>
  <c r="Q154" i="12"/>
  <c r="V154" i="12"/>
  <c r="V151" i="12" s="1"/>
  <c r="G158" i="12"/>
  <c r="G157" i="12" s="1"/>
  <c r="I158" i="12"/>
  <c r="K158" i="12"/>
  <c r="K157" i="12" s="1"/>
  <c r="O158" i="12"/>
  <c r="O157" i="12" s="1"/>
  <c r="Q158" i="12"/>
  <c r="V158" i="12"/>
  <c r="G162" i="12"/>
  <c r="M162" i="12" s="1"/>
  <c r="I162" i="12"/>
  <c r="I157" i="12" s="1"/>
  <c r="K162" i="12"/>
  <c r="O162" i="12"/>
  <c r="Q162" i="12"/>
  <c r="V162" i="12"/>
  <c r="G166" i="12"/>
  <c r="M166" i="12" s="1"/>
  <c r="I166" i="12"/>
  <c r="K166" i="12"/>
  <c r="O166" i="12"/>
  <c r="Q166" i="12"/>
  <c r="Q157" i="12" s="1"/>
  <c r="V166" i="12"/>
  <c r="G173" i="12"/>
  <c r="I173" i="12"/>
  <c r="K173" i="12"/>
  <c r="M173" i="12"/>
  <c r="O173" i="12"/>
  <c r="Q173" i="12"/>
  <c r="V173" i="12"/>
  <c r="G175" i="12"/>
  <c r="I175" i="12"/>
  <c r="K175" i="12"/>
  <c r="M175" i="12"/>
  <c r="O175" i="12"/>
  <c r="Q175" i="12"/>
  <c r="V175" i="12"/>
  <c r="V157" i="12" s="1"/>
  <c r="G182" i="12"/>
  <c r="I182" i="12"/>
  <c r="K182" i="12"/>
  <c r="M182" i="12"/>
  <c r="O182" i="12"/>
  <c r="Q182" i="12"/>
  <c r="V182" i="12"/>
  <c r="G207" i="12"/>
  <c r="M207" i="12" s="1"/>
  <c r="I207" i="12"/>
  <c r="K207" i="12"/>
  <c r="O207" i="12"/>
  <c r="Q207" i="12"/>
  <c r="V207" i="12"/>
  <c r="G222" i="12"/>
  <c r="I222" i="12"/>
  <c r="K222" i="12"/>
  <c r="M222" i="12"/>
  <c r="O222" i="12"/>
  <c r="Q222" i="12"/>
  <c r="V222" i="12"/>
  <c r="G231" i="12"/>
  <c r="M231" i="12" s="1"/>
  <c r="I231" i="12"/>
  <c r="K231" i="12"/>
  <c r="O231" i="12"/>
  <c r="Q231" i="12"/>
  <c r="V231" i="12"/>
  <c r="G239" i="12"/>
  <c r="M239" i="12" s="1"/>
  <c r="I239" i="12"/>
  <c r="K239" i="12"/>
  <c r="O239" i="12"/>
  <c r="Q239" i="12"/>
  <c r="V239" i="12"/>
  <c r="G249" i="12"/>
  <c r="M249" i="12" s="1"/>
  <c r="I249" i="12"/>
  <c r="K249" i="12"/>
  <c r="O249" i="12"/>
  <c r="Q249" i="12"/>
  <c r="V249" i="12"/>
  <c r="G284" i="12"/>
  <c r="I284" i="12"/>
  <c r="K284" i="12"/>
  <c r="M284" i="12"/>
  <c r="O284" i="12"/>
  <c r="Q284" i="12"/>
  <c r="V284" i="12"/>
  <c r="G287" i="12"/>
  <c r="I287" i="12"/>
  <c r="K287" i="12"/>
  <c r="M287" i="12"/>
  <c r="O287" i="12"/>
  <c r="Q287" i="12"/>
  <c r="V287" i="12"/>
  <c r="G317" i="12"/>
  <c r="I317" i="12"/>
  <c r="K317" i="12"/>
  <c r="M317" i="12"/>
  <c r="O317" i="12"/>
  <c r="Q317" i="12"/>
  <c r="V317" i="12"/>
  <c r="G347" i="12"/>
  <c r="M347" i="12" s="1"/>
  <c r="I347" i="12"/>
  <c r="K347" i="12"/>
  <c r="O347" i="12"/>
  <c r="Q347" i="12"/>
  <c r="V347" i="12"/>
  <c r="G351" i="12"/>
  <c r="I351" i="12"/>
  <c r="K351" i="12"/>
  <c r="M351" i="12"/>
  <c r="O351" i="12"/>
  <c r="Q351" i="12"/>
  <c r="V351" i="12"/>
  <c r="G355" i="12"/>
  <c r="M355" i="12" s="1"/>
  <c r="I355" i="12"/>
  <c r="K355" i="12"/>
  <c r="O355" i="12"/>
  <c r="Q355" i="12"/>
  <c r="V355" i="12"/>
  <c r="G358" i="12"/>
  <c r="M358" i="12" s="1"/>
  <c r="I358" i="12"/>
  <c r="K358" i="12"/>
  <c r="O358" i="12"/>
  <c r="Q358" i="12"/>
  <c r="V358" i="12"/>
  <c r="G361" i="12"/>
  <c r="M361" i="12" s="1"/>
  <c r="I361" i="12"/>
  <c r="K361" i="12"/>
  <c r="O361" i="12"/>
  <c r="Q361" i="12"/>
  <c r="V361" i="12"/>
  <c r="G364" i="12"/>
  <c r="I364" i="12"/>
  <c r="K364" i="12"/>
  <c r="M364" i="12"/>
  <c r="O364" i="12"/>
  <c r="Q364" i="12"/>
  <c r="V364" i="12"/>
  <c r="G367" i="12"/>
  <c r="I367" i="12"/>
  <c r="K367" i="12"/>
  <c r="M367" i="12"/>
  <c r="O367" i="12"/>
  <c r="Q367" i="12"/>
  <c r="V367" i="12"/>
  <c r="G371" i="12"/>
  <c r="M371" i="12" s="1"/>
  <c r="I371" i="12"/>
  <c r="I370" i="12" s="1"/>
  <c r="K371" i="12"/>
  <c r="K370" i="12" s="1"/>
  <c r="O371" i="12"/>
  <c r="Q371" i="12"/>
  <c r="Q370" i="12" s="1"/>
  <c r="V371" i="12"/>
  <c r="V370" i="12" s="1"/>
  <c r="G376" i="12"/>
  <c r="I376" i="12"/>
  <c r="K376" i="12"/>
  <c r="M376" i="12"/>
  <c r="O376" i="12"/>
  <c r="Q376" i="12"/>
  <c r="V376" i="12"/>
  <c r="G385" i="12"/>
  <c r="M385" i="12" s="1"/>
  <c r="I385" i="12"/>
  <c r="K385" i="12"/>
  <c r="O385" i="12"/>
  <c r="Q385" i="12"/>
  <c r="V385" i="12"/>
  <c r="G387" i="12"/>
  <c r="M387" i="12" s="1"/>
  <c r="I387" i="12"/>
  <c r="K387" i="12"/>
  <c r="O387" i="12"/>
  <c r="Q387" i="12"/>
  <c r="V387" i="12"/>
  <c r="G391" i="12"/>
  <c r="M391" i="12" s="1"/>
  <c r="I391" i="12"/>
  <c r="K391" i="12"/>
  <c r="O391" i="12"/>
  <c r="Q391" i="12"/>
  <c r="V391" i="12"/>
  <c r="G392" i="12"/>
  <c r="I392" i="12"/>
  <c r="K392" i="12"/>
  <c r="M392" i="12"/>
  <c r="O392" i="12"/>
  <c r="Q392" i="12"/>
  <c r="V392" i="12"/>
  <c r="G393" i="12"/>
  <c r="I393" i="12"/>
  <c r="K393" i="12"/>
  <c r="M393" i="12"/>
  <c r="O393" i="12"/>
  <c r="Q393" i="12"/>
  <c r="V393" i="12"/>
  <c r="G397" i="12"/>
  <c r="M397" i="12" s="1"/>
  <c r="I397" i="12"/>
  <c r="K397" i="12"/>
  <c r="O397" i="12"/>
  <c r="O370" i="12" s="1"/>
  <c r="Q397" i="12"/>
  <c r="V397" i="12"/>
  <c r="G398" i="12"/>
  <c r="M398" i="12" s="1"/>
  <c r="I398" i="12"/>
  <c r="K398" i="12"/>
  <c r="O398" i="12"/>
  <c r="Q398" i="12"/>
  <c r="V398" i="12"/>
  <c r="G403" i="12"/>
  <c r="I403" i="12"/>
  <c r="K403" i="12"/>
  <c r="M403" i="12"/>
  <c r="O403" i="12"/>
  <c r="Q403" i="12"/>
  <c r="V403" i="12"/>
  <c r="G408" i="12"/>
  <c r="M408" i="12" s="1"/>
  <c r="I408" i="12"/>
  <c r="K408" i="12"/>
  <c r="O408" i="12"/>
  <c r="Q408" i="12"/>
  <c r="V408" i="12"/>
  <c r="G414" i="12"/>
  <c r="M414" i="12" s="1"/>
  <c r="I414" i="12"/>
  <c r="K414" i="12"/>
  <c r="O414" i="12"/>
  <c r="Q414" i="12"/>
  <c r="V414" i="12"/>
  <c r="G415" i="12"/>
  <c r="M415" i="12" s="1"/>
  <c r="I415" i="12"/>
  <c r="K415" i="12"/>
  <c r="O415" i="12"/>
  <c r="Q415" i="12"/>
  <c r="V415" i="12"/>
  <c r="G416" i="12"/>
  <c r="I416" i="12"/>
  <c r="K416" i="12"/>
  <c r="M416" i="12"/>
  <c r="O416" i="12"/>
  <c r="Q416" i="12"/>
  <c r="V416" i="12"/>
  <c r="G417" i="12"/>
  <c r="I417" i="12"/>
  <c r="K417" i="12"/>
  <c r="M417" i="12"/>
  <c r="O417" i="12"/>
  <c r="Q417" i="12"/>
  <c r="V417" i="12"/>
  <c r="G418" i="12"/>
  <c r="M418" i="12" s="1"/>
  <c r="I418" i="12"/>
  <c r="K418" i="12"/>
  <c r="O418" i="12"/>
  <c r="Q418" i="12"/>
  <c r="V418" i="12"/>
  <c r="G419" i="12"/>
  <c r="M419" i="12" s="1"/>
  <c r="I419" i="12"/>
  <c r="K419" i="12"/>
  <c r="O419" i="12"/>
  <c r="Q419" i="12"/>
  <c r="V419" i="12"/>
  <c r="G428" i="12"/>
  <c r="I428" i="12"/>
  <c r="K428" i="12"/>
  <c r="M428" i="12"/>
  <c r="O428" i="12"/>
  <c r="Q428" i="12"/>
  <c r="V428" i="12"/>
  <c r="G429" i="12"/>
  <c r="M429" i="12" s="1"/>
  <c r="I429" i="12"/>
  <c r="K429" i="12"/>
  <c r="O429" i="12"/>
  <c r="Q429" i="12"/>
  <c r="V429" i="12"/>
  <c r="G430" i="12"/>
  <c r="M430" i="12" s="1"/>
  <c r="I430" i="12"/>
  <c r="K430" i="12"/>
  <c r="O430" i="12"/>
  <c r="Q430" i="12"/>
  <c r="V430" i="12"/>
  <c r="G431" i="12"/>
  <c r="M431" i="12" s="1"/>
  <c r="I431" i="12"/>
  <c r="K431" i="12"/>
  <c r="O431" i="12"/>
  <c r="Q431" i="12"/>
  <c r="V431" i="12"/>
  <c r="K432" i="12"/>
  <c r="G433" i="12"/>
  <c r="G432" i="12" s="1"/>
  <c r="I433" i="12"/>
  <c r="K433" i="12"/>
  <c r="M433" i="12"/>
  <c r="O433" i="12"/>
  <c r="O432" i="12" s="1"/>
  <c r="Q433" i="12"/>
  <c r="V433" i="12"/>
  <c r="V432" i="12" s="1"/>
  <c r="G438" i="12"/>
  <c r="M438" i="12" s="1"/>
  <c r="I438" i="12"/>
  <c r="I432" i="12" s="1"/>
  <c r="K438" i="12"/>
  <c r="O438" i="12"/>
  <c r="Q438" i="12"/>
  <c r="Q432" i="12" s="1"/>
  <c r="V438" i="12"/>
  <c r="G445" i="12"/>
  <c r="M445" i="12" s="1"/>
  <c r="I445" i="12"/>
  <c r="K445" i="12"/>
  <c r="O445" i="12"/>
  <c r="Q445" i="12"/>
  <c r="V445" i="12"/>
  <c r="G447" i="12"/>
  <c r="I447" i="12"/>
  <c r="K447" i="12"/>
  <c r="M447" i="12"/>
  <c r="O447" i="12"/>
  <c r="Q447" i="12"/>
  <c r="V447" i="12"/>
  <c r="G450" i="12"/>
  <c r="M450" i="12" s="1"/>
  <c r="I450" i="12"/>
  <c r="K450" i="12"/>
  <c r="O450" i="12"/>
  <c r="Q450" i="12"/>
  <c r="V450" i="12"/>
  <c r="G453" i="12"/>
  <c r="M453" i="12" s="1"/>
  <c r="I453" i="12"/>
  <c r="K453" i="12"/>
  <c r="O453" i="12"/>
  <c r="Q453" i="12"/>
  <c r="V453" i="12"/>
  <c r="G456" i="12"/>
  <c r="I456" i="12"/>
  <c r="G457" i="12"/>
  <c r="I457" i="12"/>
  <c r="K457" i="12"/>
  <c r="K456" i="12" s="1"/>
  <c r="M457" i="12"/>
  <c r="M456" i="12" s="1"/>
  <c r="O457" i="12"/>
  <c r="Q457" i="12"/>
  <c r="Q456" i="12" s="1"/>
  <c r="V457" i="12"/>
  <c r="V456" i="12" s="1"/>
  <c r="G459" i="12"/>
  <c r="I459" i="12"/>
  <c r="K459" i="12"/>
  <c r="M459" i="12"/>
  <c r="O459" i="12"/>
  <c r="O456" i="12" s="1"/>
  <c r="Q459" i="12"/>
  <c r="V459" i="12"/>
  <c r="G463" i="12"/>
  <c r="I463" i="12"/>
  <c r="K463" i="12"/>
  <c r="M463" i="12"/>
  <c r="O463" i="12"/>
  <c r="Q463" i="12"/>
  <c r="V463" i="12"/>
  <c r="G465" i="12"/>
  <c r="I465" i="12"/>
  <c r="I464" i="12" s="1"/>
  <c r="K465" i="12"/>
  <c r="K464" i="12" s="1"/>
  <c r="M465" i="12"/>
  <c r="O465" i="12"/>
  <c r="Q465" i="12"/>
  <c r="V465" i="12"/>
  <c r="V464" i="12" s="1"/>
  <c r="G478" i="12"/>
  <c r="M478" i="12" s="1"/>
  <c r="I478" i="12"/>
  <c r="K478" i="12"/>
  <c r="O478" i="12"/>
  <c r="Q478" i="12"/>
  <c r="V478" i="12"/>
  <c r="G480" i="12"/>
  <c r="I480" i="12"/>
  <c r="K480" i="12"/>
  <c r="M480" i="12"/>
  <c r="O480" i="12"/>
  <c r="Q480" i="12"/>
  <c r="V480" i="12"/>
  <c r="G481" i="12"/>
  <c r="M481" i="12" s="1"/>
  <c r="I481" i="12"/>
  <c r="K481" i="12"/>
  <c r="O481" i="12"/>
  <c r="O464" i="12" s="1"/>
  <c r="Q481" i="12"/>
  <c r="V481" i="12"/>
  <c r="G482" i="12"/>
  <c r="I482" i="12"/>
  <c r="K482" i="12"/>
  <c r="M482" i="12"/>
  <c r="O482" i="12"/>
  <c r="Q482" i="12"/>
  <c r="Q464" i="12" s="1"/>
  <c r="V482" i="12"/>
  <c r="G483" i="12"/>
  <c r="I483" i="12"/>
  <c r="K483" i="12"/>
  <c r="M483" i="12"/>
  <c r="O483" i="12"/>
  <c r="Q483" i="12"/>
  <c r="V483" i="12"/>
  <c r="G484" i="12"/>
  <c r="I484" i="12"/>
  <c r="K484" i="12"/>
  <c r="M484" i="12"/>
  <c r="O484" i="12"/>
  <c r="Q484" i="12"/>
  <c r="V484" i="12"/>
  <c r="G485" i="12"/>
  <c r="M485" i="12" s="1"/>
  <c r="I485" i="12"/>
  <c r="K485" i="12"/>
  <c r="O485" i="12"/>
  <c r="Q485" i="12"/>
  <c r="V485" i="12"/>
  <c r="G486" i="12"/>
  <c r="M486" i="12" s="1"/>
  <c r="I486" i="12"/>
  <c r="K486" i="12"/>
  <c r="O486" i="12"/>
  <c r="Q486" i="12"/>
  <c r="V486" i="12"/>
  <c r="G488" i="12"/>
  <c r="I488" i="12"/>
  <c r="I487" i="12" s="1"/>
  <c r="K488" i="12"/>
  <c r="M488" i="12"/>
  <c r="O488" i="12"/>
  <c r="O487" i="12" s="1"/>
  <c r="Q488" i="12"/>
  <c r="Q487" i="12" s="1"/>
  <c r="V488" i="12"/>
  <c r="G492" i="12"/>
  <c r="M492" i="12" s="1"/>
  <c r="I492" i="12"/>
  <c r="K492" i="12"/>
  <c r="K487" i="12" s="1"/>
  <c r="O492" i="12"/>
  <c r="Q492" i="12"/>
  <c r="V492" i="12"/>
  <c r="G493" i="12"/>
  <c r="I493" i="12"/>
  <c r="K493" i="12"/>
  <c r="M493" i="12"/>
  <c r="O493" i="12"/>
  <c r="Q493" i="12"/>
  <c r="V493" i="12"/>
  <c r="G495" i="12"/>
  <c r="I495" i="12"/>
  <c r="K495" i="12"/>
  <c r="M495" i="12"/>
  <c r="O495" i="12"/>
  <c r="Q495" i="12"/>
  <c r="V495" i="12"/>
  <c r="V487" i="12" s="1"/>
  <c r="G497" i="12"/>
  <c r="I497" i="12"/>
  <c r="K497" i="12"/>
  <c r="M497" i="12"/>
  <c r="O497" i="12"/>
  <c r="Q497" i="12"/>
  <c r="V497" i="12"/>
  <c r="G498" i="12"/>
  <c r="M498" i="12" s="1"/>
  <c r="I498" i="12"/>
  <c r="K498" i="12"/>
  <c r="O498" i="12"/>
  <c r="Q498" i="12"/>
  <c r="V498" i="12"/>
  <c r="G501" i="12"/>
  <c r="M501" i="12" s="1"/>
  <c r="I501" i="12"/>
  <c r="K501" i="12"/>
  <c r="O501" i="12"/>
  <c r="Q501" i="12"/>
  <c r="V501" i="12"/>
  <c r="G504" i="12"/>
  <c r="G487" i="12" s="1"/>
  <c r="I504" i="12"/>
  <c r="K504" i="12"/>
  <c r="O504" i="12"/>
  <c r="Q504" i="12"/>
  <c r="V504" i="12"/>
  <c r="G505" i="12"/>
  <c r="I505" i="12"/>
  <c r="K505" i="12"/>
  <c r="M505" i="12"/>
  <c r="O505" i="12"/>
  <c r="Q505" i="12"/>
  <c r="V505" i="12"/>
  <c r="G506" i="12"/>
  <c r="M506" i="12" s="1"/>
  <c r="I506" i="12"/>
  <c r="K506" i="12"/>
  <c r="O506" i="12"/>
  <c r="Q506" i="12"/>
  <c r="V506" i="12"/>
  <c r="G507" i="12"/>
  <c r="I507" i="12"/>
  <c r="K507" i="12"/>
  <c r="M507" i="12"/>
  <c r="O507" i="12"/>
  <c r="Q507" i="12"/>
  <c r="V507" i="12"/>
  <c r="G511" i="12"/>
  <c r="I511" i="12"/>
  <c r="K511" i="12"/>
  <c r="M511" i="12"/>
  <c r="O511" i="12"/>
  <c r="Q511" i="12"/>
  <c r="V511" i="12"/>
  <c r="G512" i="12"/>
  <c r="I512" i="12"/>
  <c r="K512" i="12"/>
  <c r="M512" i="12"/>
  <c r="O512" i="12"/>
  <c r="Q512" i="12"/>
  <c r="V512" i="12"/>
  <c r="G513" i="12"/>
  <c r="M513" i="12" s="1"/>
  <c r="I513" i="12"/>
  <c r="K513" i="12"/>
  <c r="O513" i="12"/>
  <c r="Q513" i="12"/>
  <c r="V513" i="12"/>
  <c r="G515" i="12"/>
  <c r="G514" i="12" s="1"/>
  <c r="I515" i="12"/>
  <c r="K515" i="12"/>
  <c r="K514" i="12" s="1"/>
  <c r="O515" i="12"/>
  <c r="O514" i="12" s="1"/>
  <c r="Q515" i="12"/>
  <c r="V515" i="12"/>
  <c r="V514" i="12" s="1"/>
  <c r="G517" i="12"/>
  <c r="I517" i="12"/>
  <c r="I514" i="12" s="1"/>
  <c r="K517" i="12"/>
  <c r="M517" i="12"/>
  <c r="O517" i="12"/>
  <c r="Q517" i="12"/>
  <c r="V517" i="12"/>
  <c r="G520" i="12"/>
  <c r="M520" i="12" s="1"/>
  <c r="I520" i="12"/>
  <c r="K520" i="12"/>
  <c r="O520" i="12"/>
  <c r="Q520" i="12"/>
  <c r="V520" i="12"/>
  <c r="G522" i="12"/>
  <c r="I522" i="12"/>
  <c r="K522" i="12"/>
  <c r="M522" i="12"/>
  <c r="O522" i="12"/>
  <c r="Q522" i="12"/>
  <c r="Q514" i="12" s="1"/>
  <c r="V522" i="12"/>
  <c r="G524" i="12"/>
  <c r="I524" i="12"/>
  <c r="K524" i="12"/>
  <c r="M524" i="12"/>
  <c r="O524" i="12"/>
  <c r="Q524" i="12"/>
  <c r="V524" i="12"/>
  <c r="G526" i="12"/>
  <c r="I526" i="12"/>
  <c r="K526" i="12"/>
  <c r="M526" i="12"/>
  <c r="O526" i="12"/>
  <c r="Q526" i="12"/>
  <c r="V526" i="12"/>
  <c r="G564" i="12"/>
  <c r="M564" i="12" s="1"/>
  <c r="I564" i="12"/>
  <c r="K564" i="12"/>
  <c r="O564" i="12"/>
  <c r="Q564" i="12"/>
  <c r="V564" i="12"/>
  <c r="G576" i="12"/>
  <c r="M576" i="12" s="1"/>
  <c r="I576" i="12"/>
  <c r="K576" i="12"/>
  <c r="O576" i="12"/>
  <c r="Q576" i="12"/>
  <c r="V576" i="12"/>
  <c r="G597" i="12"/>
  <c r="K597" i="12"/>
  <c r="V597" i="12"/>
  <c r="G598" i="12"/>
  <c r="I598" i="12"/>
  <c r="I597" i="12" s="1"/>
  <c r="K598" i="12"/>
  <c r="M598" i="12"/>
  <c r="M597" i="12" s="1"/>
  <c r="O598" i="12"/>
  <c r="O597" i="12" s="1"/>
  <c r="Q598" i="12"/>
  <c r="Q597" i="12" s="1"/>
  <c r="V598" i="12"/>
  <c r="G599" i="12"/>
  <c r="G600" i="12"/>
  <c r="I600" i="12"/>
  <c r="I599" i="12" s="1"/>
  <c r="K600" i="12"/>
  <c r="M600" i="12"/>
  <c r="O600" i="12"/>
  <c r="Q600" i="12"/>
  <c r="Q599" i="12" s="1"/>
  <c r="V600" i="12"/>
  <c r="V599" i="12" s="1"/>
  <c r="G627" i="12"/>
  <c r="I627" i="12"/>
  <c r="K627" i="12"/>
  <c r="K599" i="12" s="1"/>
  <c r="M627" i="12"/>
  <c r="O627" i="12"/>
  <c r="O599" i="12" s="1"/>
  <c r="Q627" i="12"/>
  <c r="V627" i="12"/>
  <c r="G654" i="12"/>
  <c r="I654" i="12"/>
  <c r="K654" i="12"/>
  <c r="M654" i="12"/>
  <c r="O654" i="12"/>
  <c r="Q654" i="12"/>
  <c r="V654" i="12"/>
  <c r="G657" i="12"/>
  <c r="M657" i="12" s="1"/>
  <c r="I657" i="12"/>
  <c r="K657" i="12"/>
  <c r="O657" i="12"/>
  <c r="Q657" i="12"/>
  <c r="V657" i="12"/>
  <c r="G687" i="12"/>
  <c r="M687" i="12" s="1"/>
  <c r="I687" i="12"/>
  <c r="K687" i="12"/>
  <c r="O687" i="12"/>
  <c r="Q687" i="12"/>
  <c r="V687" i="12"/>
  <c r="G692" i="12"/>
  <c r="M692" i="12" s="1"/>
  <c r="I692" i="12"/>
  <c r="K692" i="12"/>
  <c r="O692" i="12"/>
  <c r="Q692" i="12"/>
  <c r="V692" i="12"/>
  <c r="G697" i="12"/>
  <c r="I697" i="12"/>
  <c r="K697" i="12"/>
  <c r="M697" i="12"/>
  <c r="O697" i="12"/>
  <c r="Q697" i="12"/>
  <c r="V697" i="12"/>
  <c r="G703" i="12"/>
  <c r="M703" i="12" s="1"/>
  <c r="I703" i="12"/>
  <c r="K703" i="12"/>
  <c r="O703" i="12"/>
  <c r="Q703" i="12"/>
  <c r="V703" i="12"/>
  <c r="G710" i="12"/>
  <c r="I710" i="12"/>
  <c r="K710" i="12"/>
  <c r="M710" i="12"/>
  <c r="O710" i="12"/>
  <c r="Q710" i="12"/>
  <c r="V710" i="12"/>
  <c r="K711" i="12"/>
  <c r="G712" i="12"/>
  <c r="I712" i="12"/>
  <c r="I711" i="12" s="1"/>
  <c r="K712" i="12"/>
  <c r="M712" i="12"/>
  <c r="O712" i="12"/>
  <c r="Q712" i="12"/>
  <c r="Q711" i="12" s="1"/>
  <c r="V712" i="12"/>
  <c r="G715" i="12"/>
  <c r="M715" i="12" s="1"/>
  <c r="I715" i="12"/>
  <c r="K715" i="12"/>
  <c r="O715" i="12"/>
  <c r="O711" i="12" s="1"/>
  <c r="Q715" i="12"/>
  <c r="V715" i="12"/>
  <c r="V711" i="12" s="1"/>
  <c r="G722" i="12"/>
  <c r="I722" i="12"/>
  <c r="K722" i="12"/>
  <c r="M722" i="12"/>
  <c r="O722" i="12"/>
  <c r="Q722" i="12"/>
  <c r="V722" i="12"/>
  <c r="G729" i="12"/>
  <c r="M729" i="12" s="1"/>
  <c r="I729" i="12"/>
  <c r="K729" i="12"/>
  <c r="O729" i="12"/>
  <c r="Q729" i="12"/>
  <c r="V729" i="12"/>
  <c r="G731" i="12"/>
  <c r="I731" i="12"/>
  <c r="K731" i="12"/>
  <c r="M731" i="12"/>
  <c r="O731" i="12"/>
  <c r="Q731" i="12"/>
  <c r="V731" i="12"/>
  <c r="G732" i="12"/>
  <c r="G733" i="12"/>
  <c r="I733" i="12"/>
  <c r="I732" i="12" s="1"/>
  <c r="K733" i="12"/>
  <c r="M733" i="12"/>
  <c r="O733" i="12"/>
  <c r="Q733" i="12"/>
  <c r="Q732" i="12" s="1"/>
  <c r="V733" i="12"/>
  <c r="G737" i="12"/>
  <c r="M737" i="12" s="1"/>
  <c r="I737" i="12"/>
  <c r="K737" i="12"/>
  <c r="K732" i="12" s="1"/>
  <c r="O737" i="12"/>
  <c r="O732" i="12" s="1"/>
  <c r="Q737" i="12"/>
  <c r="V737" i="12"/>
  <c r="V732" i="12" s="1"/>
  <c r="G741" i="12"/>
  <c r="I741" i="12"/>
  <c r="K741" i="12"/>
  <c r="M741" i="12"/>
  <c r="O741" i="12"/>
  <c r="Q741" i="12"/>
  <c r="V741" i="12"/>
  <c r="G742" i="12"/>
  <c r="M742" i="12" s="1"/>
  <c r="I742" i="12"/>
  <c r="K742" i="12"/>
  <c r="O742" i="12"/>
  <c r="Q742" i="12"/>
  <c r="V742" i="12"/>
  <c r="Q743" i="12"/>
  <c r="G744" i="12"/>
  <c r="G743" i="12" s="1"/>
  <c r="I744" i="12"/>
  <c r="K744" i="12"/>
  <c r="K743" i="12" s="1"/>
  <c r="O744" i="12"/>
  <c r="O743" i="12" s="1"/>
  <c r="Q744" i="12"/>
  <c r="V744" i="12"/>
  <c r="V743" i="12" s="1"/>
  <c r="G747" i="12"/>
  <c r="I747" i="12"/>
  <c r="I743" i="12" s="1"/>
  <c r="K747" i="12"/>
  <c r="M747" i="12"/>
  <c r="O747" i="12"/>
  <c r="Q747" i="12"/>
  <c r="V747" i="12"/>
  <c r="G748" i="12"/>
  <c r="G749" i="12"/>
  <c r="I749" i="12"/>
  <c r="I748" i="12" s="1"/>
  <c r="K749" i="12"/>
  <c r="M749" i="12"/>
  <c r="M748" i="12" s="1"/>
  <c r="O749" i="12"/>
  <c r="O748" i="12" s="1"/>
  <c r="Q749" i="12"/>
  <c r="Q748" i="12" s="1"/>
  <c r="V749" i="12"/>
  <c r="G754" i="12"/>
  <c r="M754" i="12" s="1"/>
  <c r="I754" i="12"/>
  <c r="K754" i="12"/>
  <c r="K748" i="12" s="1"/>
  <c r="O754" i="12"/>
  <c r="Q754" i="12"/>
  <c r="V754" i="12"/>
  <c r="V748" i="12" s="1"/>
  <c r="G759" i="12"/>
  <c r="M759" i="12" s="1"/>
  <c r="I759" i="12"/>
  <c r="I758" i="12" s="1"/>
  <c r="K759" i="12"/>
  <c r="K758" i="12" s="1"/>
  <c r="O759" i="12"/>
  <c r="O758" i="12" s="1"/>
  <c r="Q759" i="12"/>
  <c r="V759" i="12"/>
  <c r="V758" i="12" s="1"/>
  <c r="G762" i="12"/>
  <c r="M762" i="12" s="1"/>
  <c r="I762" i="12"/>
  <c r="K762" i="12"/>
  <c r="O762" i="12"/>
  <c r="Q762" i="12"/>
  <c r="Q758" i="12" s="1"/>
  <c r="V762" i="12"/>
  <c r="G772" i="12"/>
  <c r="M772" i="12" s="1"/>
  <c r="I772" i="12"/>
  <c r="K772" i="12"/>
  <c r="O772" i="12"/>
  <c r="Q772" i="12"/>
  <c r="V772" i="12"/>
  <c r="G776" i="12"/>
  <c r="G775" i="12" s="1"/>
  <c r="I776" i="12"/>
  <c r="K776" i="12"/>
  <c r="K775" i="12" s="1"/>
  <c r="O776" i="12"/>
  <c r="O775" i="12" s="1"/>
  <c r="Q776" i="12"/>
  <c r="Q775" i="12" s="1"/>
  <c r="V776" i="12"/>
  <c r="V775" i="12" s="1"/>
  <c r="G786" i="12"/>
  <c r="I786" i="12"/>
  <c r="I775" i="12" s="1"/>
  <c r="K786" i="12"/>
  <c r="M786" i="12"/>
  <c r="O786" i="12"/>
  <c r="Q786" i="12"/>
  <c r="V786" i="12"/>
  <c r="G788" i="12"/>
  <c r="I788" i="12"/>
  <c r="K788" i="12"/>
  <c r="M788" i="12"/>
  <c r="O788" i="12"/>
  <c r="Q788" i="12"/>
  <c r="V788" i="12"/>
  <c r="G789" i="12"/>
  <c r="I789" i="12"/>
  <c r="K789" i="12"/>
  <c r="M789" i="12"/>
  <c r="O789" i="12"/>
  <c r="Q789" i="12"/>
  <c r="V789" i="12"/>
  <c r="G790" i="12"/>
  <c r="M790" i="12" s="1"/>
  <c r="I790" i="12"/>
  <c r="K790" i="12"/>
  <c r="O790" i="12"/>
  <c r="Q790" i="12"/>
  <c r="V790" i="12"/>
  <c r="G791" i="12"/>
  <c r="M791" i="12" s="1"/>
  <c r="I791" i="12"/>
  <c r="K791" i="12"/>
  <c r="O791" i="12"/>
  <c r="Q791" i="12"/>
  <c r="V791" i="12"/>
  <c r="G792" i="12"/>
  <c r="M792" i="12" s="1"/>
  <c r="I792" i="12"/>
  <c r="K792" i="12"/>
  <c r="O792" i="12"/>
  <c r="Q792" i="12"/>
  <c r="V792" i="12"/>
  <c r="G793" i="12"/>
  <c r="M793" i="12" s="1"/>
  <c r="I793" i="12"/>
  <c r="K793" i="12"/>
  <c r="O793" i="12"/>
  <c r="Q793" i="12"/>
  <c r="V793" i="12"/>
  <c r="G794" i="12"/>
  <c r="M794" i="12" s="1"/>
  <c r="I794" i="12"/>
  <c r="K794" i="12"/>
  <c r="O794" i="12"/>
  <c r="Q794" i="12"/>
  <c r="V794" i="12"/>
  <c r="G795" i="12"/>
  <c r="I795" i="12"/>
  <c r="K795" i="12"/>
  <c r="M795" i="12"/>
  <c r="O795" i="12"/>
  <c r="Q795" i="12"/>
  <c r="V795" i="12"/>
  <c r="G796" i="12"/>
  <c r="I796" i="12"/>
  <c r="K796" i="12"/>
  <c r="M796" i="12"/>
  <c r="O796" i="12"/>
  <c r="Q796" i="12"/>
  <c r="V796" i="12"/>
  <c r="G798" i="12"/>
  <c r="I798" i="12"/>
  <c r="K798" i="12"/>
  <c r="M798" i="12"/>
  <c r="O798" i="12"/>
  <c r="Q798" i="12"/>
  <c r="V798" i="12"/>
  <c r="G799" i="12"/>
  <c r="M799" i="12" s="1"/>
  <c r="I799" i="12"/>
  <c r="K799" i="12"/>
  <c r="O799" i="12"/>
  <c r="Q799" i="12"/>
  <c r="V799" i="12"/>
  <c r="G801" i="12"/>
  <c r="G800" i="12" s="1"/>
  <c r="I801" i="12"/>
  <c r="I800" i="12" s="1"/>
  <c r="K801" i="12"/>
  <c r="K800" i="12" s="1"/>
  <c r="O801" i="12"/>
  <c r="O800" i="12" s="1"/>
  <c r="Q801" i="12"/>
  <c r="V801" i="12"/>
  <c r="V800" i="12" s="1"/>
  <c r="G804" i="12"/>
  <c r="M804" i="12" s="1"/>
  <c r="I804" i="12"/>
  <c r="K804" i="12"/>
  <c r="O804" i="12"/>
  <c r="Q804" i="12"/>
  <c r="V804" i="12"/>
  <c r="G811" i="12"/>
  <c r="M811" i="12" s="1"/>
  <c r="I811" i="12"/>
  <c r="K811" i="12"/>
  <c r="O811" i="12"/>
  <c r="Q811" i="12"/>
  <c r="V811" i="12"/>
  <c r="G813" i="12"/>
  <c r="I813" i="12"/>
  <c r="K813" i="12"/>
  <c r="M813" i="12"/>
  <c r="O813" i="12"/>
  <c r="Q813" i="12"/>
  <c r="V813" i="12"/>
  <c r="G815" i="12"/>
  <c r="I815" i="12"/>
  <c r="K815" i="12"/>
  <c r="M815" i="12"/>
  <c r="O815" i="12"/>
  <c r="Q815" i="12"/>
  <c r="V815" i="12"/>
  <c r="G817" i="12"/>
  <c r="I817" i="12"/>
  <c r="K817" i="12"/>
  <c r="M817" i="12"/>
  <c r="O817" i="12"/>
  <c r="Q817" i="12"/>
  <c r="V817" i="12"/>
  <c r="G819" i="12"/>
  <c r="M819" i="12" s="1"/>
  <c r="I819" i="12"/>
  <c r="K819" i="12"/>
  <c r="O819" i="12"/>
  <c r="Q819" i="12"/>
  <c r="V819" i="12"/>
  <c r="G820" i="12"/>
  <c r="M820" i="12" s="1"/>
  <c r="I820" i="12"/>
  <c r="K820" i="12"/>
  <c r="O820" i="12"/>
  <c r="Q820" i="12"/>
  <c r="Q800" i="12" s="1"/>
  <c r="V820" i="12"/>
  <c r="G821" i="12"/>
  <c r="M821" i="12" s="1"/>
  <c r="I821" i="12"/>
  <c r="K821" i="12"/>
  <c r="O821" i="12"/>
  <c r="Q821" i="12"/>
  <c r="V821" i="12"/>
  <c r="G822" i="12"/>
  <c r="M822" i="12" s="1"/>
  <c r="I822" i="12"/>
  <c r="K822" i="12"/>
  <c r="O822" i="12"/>
  <c r="Q822" i="12"/>
  <c r="V822" i="12"/>
  <c r="G823" i="12"/>
  <c r="M823" i="12" s="1"/>
  <c r="I823" i="12"/>
  <c r="K823" i="12"/>
  <c r="O823" i="12"/>
  <c r="Q823" i="12"/>
  <c r="V823" i="12"/>
  <c r="G824" i="12"/>
  <c r="I824" i="12"/>
  <c r="G825" i="12"/>
  <c r="I825" i="12"/>
  <c r="K825" i="12"/>
  <c r="K824" i="12" s="1"/>
  <c r="M825" i="12"/>
  <c r="O825" i="12"/>
  <c r="O824" i="12" s="1"/>
  <c r="Q825" i="12"/>
  <c r="Q824" i="12" s="1"/>
  <c r="V825" i="12"/>
  <c r="V824" i="12" s="1"/>
  <c r="G830" i="12"/>
  <c r="I830" i="12"/>
  <c r="K830" i="12"/>
  <c r="M830" i="12"/>
  <c r="M824" i="12" s="1"/>
  <c r="O830" i="12"/>
  <c r="Q830" i="12"/>
  <c r="V830" i="12"/>
  <c r="O832" i="12"/>
  <c r="G833" i="12"/>
  <c r="M833" i="12" s="1"/>
  <c r="I833" i="12"/>
  <c r="I832" i="12" s="1"/>
  <c r="K833" i="12"/>
  <c r="K832" i="12" s="1"/>
  <c r="O833" i="12"/>
  <c r="Q833" i="12"/>
  <c r="Q832" i="12" s="1"/>
  <c r="V833" i="12"/>
  <c r="G835" i="12"/>
  <c r="G832" i="12" s="1"/>
  <c r="I835" i="12"/>
  <c r="K835" i="12"/>
  <c r="O835" i="12"/>
  <c r="Q835" i="12"/>
  <c r="V835" i="12"/>
  <c r="V832" i="12" s="1"/>
  <c r="AE839" i="12"/>
  <c r="F41" i="1" s="1"/>
  <c r="AF839" i="12"/>
  <c r="G40" i="1" s="1"/>
  <c r="I20" i="1"/>
  <c r="I19" i="1"/>
  <c r="I18" i="1"/>
  <c r="I17" i="1"/>
  <c r="J28" i="1"/>
  <c r="J26" i="1"/>
  <c r="G38" i="1"/>
  <c r="F38" i="1"/>
  <c r="J23" i="1"/>
  <c r="J24" i="1"/>
  <c r="J25" i="1"/>
  <c r="J27" i="1"/>
  <c r="E24" i="1"/>
  <c r="E26" i="1"/>
  <c r="G41" i="1" l="1"/>
  <c r="H41" i="1" s="1"/>
  <c r="I41" i="1" s="1"/>
  <c r="I49" i="1"/>
  <c r="F39" i="1"/>
  <c r="G39" i="1"/>
  <c r="G42" i="1" s="1"/>
  <c r="G25" i="1" s="1"/>
  <c r="A25" i="1" s="1"/>
  <c r="A26" i="1" s="1"/>
  <c r="F40" i="1"/>
  <c r="H40" i="1" s="1"/>
  <c r="I40" i="1" s="1"/>
  <c r="M464" i="12"/>
  <c r="M758" i="12"/>
  <c r="M114" i="12"/>
  <c r="M599" i="12"/>
  <c r="M487" i="12"/>
  <c r="M432" i="12"/>
  <c r="M732" i="12"/>
  <c r="M711" i="12"/>
  <c r="M370" i="12"/>
  <c r="M8" i="12"/>
  <c r="G711" i="12"/>
  <c r="G114" i="12"/>
  <c r="I52" i="1" s="1"/>
  <c r="M835" i="12"/>
  <c r="M832" i="12" s="1"/>
  <c r="M801" i="12"/>
  <c r="M800" i="12" s="1"/>
  <c r="G758" i="12"/>
  <c r="M744" i="12"/>
  <c r="M743" i="12" s="1"/>
  <c r="M515" i="12"/>
  <c r="M514" i="12" s="1"/>
  <c r="M504" i="12"/>
  <c r="G370" i="12"/>
  <c r="M158" i="12"/>
  <c r="M157" i="12" s="1"/>
  <c r="G88" i="12"/>
  <c r="M12" i="12"/>
  <c r="G464" i="12"/>
  <c r="M776" i="12"/>
  <c r="M775" i="12" s="1"/>
  <c r="G839" i="12" l="1"/>
  <c r="H39" i="1"/>
  <c r="F42" i="1"/>
  <c r="G26" i="1"/>
  <c r="I72" i="1"/>
  <c r="I16" i="1"/>
  <c r="I21" i="1" s="1"/>
  <c r="G23" i="1" l="1"/>
  <c r="A23" i="1" s="1"/>
  <c r="G28" i="1"/>
  <c r="J70" i="1"/>
  <c r="J53" i="1"/>
  <c r="J59" i="1"/>
  <c r="J62" i="1"/>
  <c r="J68" i="1"/>
  <c r="J49" i="1"/>
  <c r="J52" i="1"/>
  <c r="J66" i="1"/>
  <c r="J57" i="1"/>
  <c r="J63" i="1"/>
  <c r="J71" i="1"/>
  <c r="J67" i="1"/>
  <c r="J64" i="1"/>
  <c r="J69" i="1"/>
  <c r="J58" i="1"/>
  <c r="J61" i="1"/>
  <c r="J50" i="1"/>
  <c r="J65" i="1"/>
  <c r="J56" i="1"/>
  <c r="J60" i="1"/>
  <c r="J51" i="1"/>
  <c r="J54" i="1"/>
  <c r="J55" i="1"/>
  <c r="I39" i="1"/>
  <c r="I42" i="1" s="1"/>
  <c r="H42" i="1"/>
  <c r="J72" i="1" l="1"/>
  <c r="J40" i="1"/>
  <c r="J39" i="1"/>
  <c r="J42" i="1" s="1"/>
  <c r="J41" i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7C91A96C-8DA9-4B36-A439-A2CA796A005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54C08D5-EDEA-4DCD-845A-9E16F7F28F5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<sst xmlns="http://schemas.openxmlformats.org/spreadsheetml/2006/main" count="2912" uniqueCount="816">
  <si>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</si>
  <si>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</si>
  <si>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</si>
  <si>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</si>
  <si>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</si>
  <si>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</si>
  <si>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</si>
  <si>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</si>
  <si>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</si>
  <si>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</si>
  <si>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</si>
  <si>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</si>
  <si>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</si>
  <si>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</si>
  <si>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</si>
  <si>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</si>
  <si>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</si>
  <si>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</si>
  <si>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</si>
  <si>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</si>
  <si>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</si>
  <si>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</si>
  <si>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</si>
  <si>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</si>
  <si>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</si>
  <si>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</si>
  <si>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</si>
  <si>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</si>
  <si>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</si>
  <si>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</si>
  <si>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</si>
  <si>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</si>
  <si>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</si>
  <si>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</si>
  <si>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</si>
  <si>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</si>
  <si>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</si>
  <si>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</si>
  <si>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</si>
  <si>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</si>
  <si>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</si>
  <si>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2022133</t>
  </si>
  <si>
    <t>Janov</t>
  </si>
  <si>
    <t>02</t>
  </si>
  <si>
    <t>Oprava fasády bytového domu</t>
  </si>
  <si>
    <t>Objekt:</t>
  </si>
  <si>
    <t>Rozpočet:</t>
  </si>
  <si>
    <t>Janov č.p. 114, Nový Bor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</si>
  <si>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</si>
  <si>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</si>
  <si>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</si>
  <si>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</si>
  <si>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</si>
  <si>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</si>
  <si>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</si>
  <si>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21</t>
  </si>
  <si>
    <t>Úprava podloží a základ.spáry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</si>
  <si>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</si>
  <si>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</si>
  <si>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</si>
  <si>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</si>
  <si>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</si>
  <si>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</si>
  <si>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</si>
  <si>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</si>
  <si>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</si>
  <si>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</si>
  <si>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</si>
  <si>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</si>
  <si>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</si>
  <si>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</si>
  <si>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</si>
  <si>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</si>
  <si>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</si>
  <si>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</si>
  <si>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</si>
  <si>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</si>
  <si>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</si>
  <si>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</si>
  <si>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</si>
  <si>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</si>
  <si>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764</t>
  </si>
  <si>
    <t>Konstrukce klempířské</t>
  </si>
  <si>
    <t>766</t>
  </si>
  <si>
    <t>Konstrukce truhlářské</t>
  </si>
  <si>
    <t>767.01</t>
  </si>
  <si>
    <t>Otvorové prvky z Al profilů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</si>
  <si>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</si>
  <si>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</si>
  <si>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</si>
  <si>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</si>
  <si>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</si>
  <si>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</si>
  <si>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</si>
  <si>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</si>
  <si>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</si>
  <si>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</si>
  <si>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</si>
  <si>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</si>
  <si>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</si>
  <si>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</si>
  <si>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</si>
  <si>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</si>
  <si>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</si>
  <si>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</si>
  <si>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</si>
  <si>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</si>
  <si>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</si>
  <si>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</si>
  <si>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</si>
  <si>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</si>
  <si>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</si>
  <si>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</si>
  <si>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</si>
  <si>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</si>
  <si>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</si>
  <si>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</si>
  <si>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</si>
  <si>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</si>
  <si>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</si>
  <si>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</si>
  <si>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</si>
  <si>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</si>
  <si>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</si>
  <si>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</si>
  <si>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</si>
  <si>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113107510R00</t>
  </si>
  <si>
    <t>Odstranění podkladu pl. 50 m2,kam.drcené tl.10 cm</t>
  </si>
  <si>
    <t>m2</t>
  </si>
  <si>
    <t>RTS 22/ II</t>
  </si>
  <si>
    <t>Práce</t>
  </si>
  <si>
    <t>Běžná</t>
  </si>
  <si>
    <t>POL1_</t>
  </si>
  <si>
    <t xml:space="preserve">předpoklad 50% : </t>
  </si>
  <si>
    <t>VV</t>
  </si>
  <si>
    <t>(1,1+10,59+1,96+7,23+1,1)*(1,1+0,15+0,15)*0,5</t>
  </si>
  <si>
    <t>113107520R00</t>
  </si>
  <si>
    <t>Odstranění podkladu pl. 50 m2,kam.drcené tl.20 cm</t>
  </si>
  <si>
    <t>113108310R00</t>
  </si>
  <si>
    <t>Odstranění asfaltové vrstvy pl. do 50 m2, tl.10 cm</t>
  </si>
  <si>
    <t>113109320R00</t>
  </si>
  <si>
    <t>Odstranění podkladu pl.50 m2, bet.prostý tl.20 cm</t>
  </si>
  <si>
    <t>žlabovka + podkladní beton : (10,59+7,23)*0,6</t>
  </si>
  <si>
    <t>113202111R00</t>
  </si>
  <si>
    <t>Vytrhání obrub obrubníků silničních</t>
  </si>
  <si>
    <t>m</t>
  </si>
  <si>
    <t>SV : 10,6</t>
  </si>
  <si>
    <t>130001101R00</t>
  </si>
  <si>
    <t>Příplatek za ztížené hloubení v blízkosti vedení</t>
  </si>
  <si>
    <t>m3</t>
  </si>
  <si>
    <t>v místě vedení plynu : 10*0,64*1</t>
  </si>
  <si>
    <t>132201110R00</t>
  </si>
  <si>
    <t>Hloubení rýh š.do 60 cm v hor.3 do 50 m3, STROJNĚ</t>
  </si>
  <si>
    <t xml:space="preserve">předpokald 50% : </t>
  </si>
  <si>
    <t xml:space="preserve">izolace soklu : </t>
  </si>
  <si>
    <t>SV : (10,59+1,96+7,23+0,5)*0,64*1*0,5</t>
  </si>
  <si>
    <t>SZ : 9,64*0,64*1*0,5</t>
  </si>
  <si>
    <t>JZ : (10,59+1,96+7,23+0,5)*0,64*1*0,5</t>
  </si>
  <si>
    <t>JV : 9,64*0,64*1*0,5</t>
  </si>
  <si>
    <t>Mezisoučet</t>
  </si>
  <si>
    <t>pro novou šachtu : 1*1*1,3</t>
  </si>
  <si>
    <t xml:space="preserve">pro odtok ze šachty : </t>
  </si>
  <si>
    <t>RŠ2 : 5*0,5*1</t>
  </si>
  <si>
    <t>RŠ3 : 4*0,5*1</t>
  </si>
  <si>
    <t>pro dešťovou kanalizaci JZ : (7+5)*0,5*1</t>
  </si>
  <si>
    <t>139601102R00</t>
  </si>
  <si>
    <t>Ruční výkop jam, rýh a šachet v hornině tř. 3</t>
  </si>
  <si>
    <t>rozšíření pro šachty : 0,8*0,8*1*4</t>
  </si>
  <si>
    <t>162201102R00</t>
  </si>
  <si>
    <t>Vodorovné přemístění výkopku z hor.1-4 do 50 m</t>
  </si>
  <si>
    <t xml:space="preserve">kolem objektu na cestu : </t>
  </si>
  <si>
    <t>strojní : 30,9488</t>
  </si>
  <si>
    <t>ruční : 21,7088</t>
  </si>
  <si>
    <t>zásyp : -5,25</t>
  </si>
  <si>
    <t>obsyp : -1,95402</t>
  </si>
  <si>
    <t>162701105R00</t>
  </si>
  <si>
    <t>Vodorovné přemístění výkopku z hor.1-4 do 10000 m</t>
  </si>
  <si>
    <t>174101101R00</t>
  </si>
  <si>
    <t>Zásyp jam, rýh, šachet se zhutněním</t>
  </si>
  <si>
    <t>včetně strojního přemístění materiálu pro zásyp ze vzdálenosti do 10 m od okraje zásypu</t>
  </si>
  <si>
    <t>POP</t>
  </si>
  <si>
    <t>RŠ2 : 5*0,5*(1-0,1-0,4)</t>
  </si>
  <si>
    <t>RŠ3 : 4*0,5*(1-0,1-0,4)</t>
  </si>
  <si>
    <t>pro dešťovou kanalizaci JZ : (7+5)*0,5*(1-0,1-0,4)</t>
  </si>
  <si>
    <t>175101101RT2</t>
  </si>
  <si>
    <t>Obsyp potrubí bez prohození sypaniny s dodáním štěrkopísku frakce 0 - 22 mm</t>
  </si>
  <si>
    <t>RŠ2 : 5*0,5*0,4</t>
  </si>
  <si>
    <t>RŠ3 : 4*0,5*0,4</t>
  </si>
  <si>
    <t>pro dešťovou kanalizaci JZ : (7+5)*0,5*0,4</t>
  </si>
  <si>
    <t>175101201R00</t>
  </si>
  <si>
    <t>Obsyp objektu bez prohození sypaniny</t>
  </si>
  <si>
    <t>-3,14*0,35*0,35*1*4</t>
  </si>
  <si>
    <t>-3,14*0,3*0,3*1,3</t>
  </si>
  <si>
    <t>199000002R00</t>
  </si>
  <si>
    <t>Poplatek za skládku horniny 1- 4, č. dle katal. odpadů 17 05 04</t>
  </si>
  <si>
    <t>211971110R00</t>
  </si>
  <si>
    <t>Opláštění žeber z geotextilie o sklonu do 1 : 2,5</t>
  </si>
  <si>
    <t>SV : (10,59+1,96+7,23+0,5)*0,5*4</t>
  </si>
  <si>
    <t>SZ : 9,64*0,5*4</t>
  </si>
  <si>
    <t>JZ : (10,59+1,96+7,23+0,5)*0,5*4</t>
  </si>
  <si>
    <t>JV : 9,64*0,5*4</t>
  </si>
  <si>
    <t>212561111R00</t>
  </si>
  <si>
    <t>Výplň odvodňov. trativodů kam. hrubě drcen. 16/32 mm</t>
  </si>
  <si>
    <t>SV : (10,59+1,96+7,23+0,5)*(0,64-0,14)*(1-0,1-0,1)</t>
  </si>
  <si>
    <t>SZ : 9,64*(0,64-0,14)*(1-0,1-0,1)</t>
  </si>
  <si>
    <t>JZ : (10,59+1,96+7,23+0,5)*(0,64-0,14)*(1-0,1-0,1)</t>
  </si>
  <si>
    <t>JV : 9,64*(0,64-0,14)*(1-0,1-0,1)</t>
  </si>
  <si>
    <t>452312131R00</t>
  </si>
  <si>
    <t>Sedlové lože pod potrubí z betonu C 12/15</t>
  </si>
  <si>
    <t>SV : (10,59+1,96+7,23+0,5)*(0,64-0,14)*0,1</t>
  </si>
  <si>
    <t>SZ : 9,64*(0,64-0,14)*0,1</t>
  </si>
  <si>
    <t>JZ : (10,59+1,96+7,23+0,5)*(0,64-0,14)*0,1</t>
  </si>
  <si>
    <t>JV : 9,64*(0,64-0,14)*0,1</t>
  </si>
  <si>
    <t>69366081R</t>
  </si>
  <si>
    <t>Geotextílie - ÚVstab 63/50ÚV 500 g/m2 do š. 8,8 m</t>
  </si>
  <si>
    <t>SPCM</t>
  </si>
  <si>
    <t>Specifikace</t>
  </si>
  <si>
    <t>POL3_</t>
  </si>
  <si>
    <t>119,68*1,15</t>
  </si>
  <si>
    <t>451573111R00</t>
  </si>
  <si>
    <t xml:space="preserve">Lože pod potrubí ze štěrkopísku </t>
  </si>
  <si>
    <t>RŠ2 : 5*0,5*0,1</t>
  </si>
  <si>
    <t>RŠ3 : 4*0,5*0,1</t>
  </si>
  <si>
    <t>pro dešťovou kanalizaci JZ : (7+5)*0,5*0,1</t>
  </si>
  <si>
    <t>451577877R00</t>
  </si>
  <si>
    <t>Podklad pod dlažbu komunik.ze štěrkopís.tl.do 10cm</t>
  </si>
  <si>
    <t>SV : (10,59+1,96+7,23+0,5)*0,5-(1,8*0,5)</t>
  </si>
  <si>
    <t>SZ : (0,5+9,64+0,5)*0,5</t>
  </si>
  <si>
    <t>JZ : (10,59+1,96+7,23+0,5)*0,5</t>
  </si>
  <si>
    <t>JV : (0,5+9,64+0,5)*0,5</t>
  </si>
  <si>
    <t>565310016R00</t>
  </si>
  <si>
    <t>Podklad z asfalt. recyklátu po zhutnění tl.10 cm</t>
  </si>
  <si>
    <t xml:space="preserve">dvě vrstvy tl. 100 mm : </t>
  </si>
  <si>
    <t>(1,1+10,59+1,96+7,23+1,1)*1,1*2</t>
  </si>
  <si>
    <t>-7,25*0,25*2</t>
  </si>
  <si>
    <t>-1,96*1,1*2</t>
  </si>
  <si>
    <t>567211215R00</t>
  </si>
  <si>
    <t>Podklad z prostého betonu tř. II  tloušťky 15 cm</t>
  </si>
  <si>
    <t xml:space="preserve">vstup : </t>
  </si>
  <si>
    <t>1,8*0,22</t>
  </si>
  <si>
    <t>1,8*(0,5+0,5)</t>
  </si>
  <si>
    <t>596811111R00</t>
  </si>
  <si>
    <t>Kladení dlaždic kom.pro pěší, lože z kameniva těž.</t>
  </si>
  <si>
    <t>596841111R00</t>
  </si>
  <si>
    <t>Kladení dlažby z dlaždic kom.pro pěší do lože z MC</t>
  </si>
  <si>
    <t>1,8*(0,5+0,5+0,5)</t>
  </si>
  <si>
    <t>5.01</t>
  </si>
  <si>
    <t>Dodávka a montáž - venkovní rohož 1000x500 mm</t>
  </si>
  <si>
    <t xml:space="preserve">ks    </t>
  </si>
  <si>
    <t>Vlastní</t>
  </si>
  <si>
    <t>Indiv</t>
  </si>
  <si>
    <t>ZAPUŠTĚNÁ KOVOVÁ ROHOŽKA 500x1000mm</t>
  </si>
  <si>
    <t>MATERIÁL POZINK, ODKANALIZOVAT DO DRENÁŽE,</t>
  </si>
  <si>
    <t>SOUČÁSTÍ RÁM, VANIČKA A DALŠÍ PŘÍSLUŠENSTVÍ</t>
  </si>
  <si>
    <t>59245601R</t>
  </si>
  <si>
    <t>Dlaždice betonová 50x50x5 cm šedá</t>
  </si>
  <si>
    <t xml:space="preserve">okapový chodník : </t>
  </si>
  <si>
    <t>30,02*1,05</t>
  </si>
  <si>
    <t>1-0,521</t>
  </si>
  <si>
    <t>3,096*1,05</t>
  </si>
  <si>
    <t>1-0,2508</t>
  </si>
  <si>
    <t>610991111R00</t>
  </si>
  <si>
    <t>Zakrývání výplní vnitřních otvorů</t>
  </si>
  <si>
    <t>dveře : 1,8*2,35</t>
  </si>
  <si>
    <t>612425931R00</t>
  </si>
  <si>
    <t>Omítka vápenná vnitřního ostění - štuková</t>
  </si>
  <si>
    <t xml:space="preserve">ostění : </t>
  </si>
  <si>
    <t>(2,35+1,8+2,35)*1*0,3</t>
  </si>
  <si>
    <t>602011188RT1</t>
  </si>
  <si>
    <t>Stěrka na stěnách silikonová barevná rýhovaná, zrnitost 1,5 mm</t>
  </si>
  <si>
    <t>plocha : 329,629</t>
  </si>
  <si>
    <t>ostění : 50,4455</t>
  </si>
  <si>
    <t>clima - sokl : 25,6085</t>
  </si>
  <si>
    <t>602011193R00</t>
  </si>
  <si>
    <t>Kontaktní nátěr pod omítky</t>
  </si>
  <si>
    <t>620991121R00</t>
  </si>
  <si>
    <t>Zakrývání výplní vnějších otvorů z lešení</t>
  </si>
  <si>
    <t>0,85*1,35*14</t>
  </si>
  <si>
    <t>0,95*1,5*18</t>
  </si>
  <si>
    <t>0,6*0,9*3</t>
  </si>
  <si>
    <t>0,63*1,2*1</t>
  </si>
  <si>
    <t>0,9*1,2*2</t>
  </si>
  <si>
    <t>1,8*2,35</t>
  </si>
  <si>
    <t>622300281RT2</t>
  </si>
  <si>
    <t>Montáž chráničky kabelu do zateplení z minerálního vlákna vč. chráničky Kopoflex DN 40 mm</t>
  </si>
  <si>
    <t>včetně dodávky materiálu.</t>
  </si>
  <si>
    <t>622311524RV1</t>
  </si>
  <si>
    <t>Zateplovací systém, sokl, XPS tl. 140 mm zakončený stěrkou s výztužnou tkaninou</t>
  </si>
  <si>
    <t>Položka obsahuje: nanesení lepicího tmelu na izolační desky, nalepení desek, zajištění talířovými hmoždinkami (6 ks/m2), natažení stěrky, vtlačení výztužné tkaniny (1,15 m2/m2) a přehlazení stěrky</t>
  </si>
  <si>
    <t>Součinitel tepelné vodivosti izolantu 0,032 W/mK.</t>
  </si>
  <si>
    <t>SV : (0,14+18,93+0,14)*1</t>
  </si>
  <si>
    <t>SZ : (0,14+9,64+0,14)*1</t>
  </si>
  <si>
    <t>JZ : (0,14+18,93+0,14)*1</t>
  </si>
  <si>
    <t>JV : (0,14+9,64+0,14)*1</t>
  </si>
  <si>
    <t>622311835RV1</t>
  </si>
  <si>
    <t>Zateplovací systém, fasáda, miner.desky tl. 160 mm zakončený stěrkou s výztužnou tkaninou</t>
  </si>
  <si>
    <t>Součinitel tepelné vodivost izolantu 0,038 W/mK.</t>
  </si>
  <si>
    <t xml:space="preserve">SV : </t>
  </si>
  <si>
    <t>(0,16+18,93+0,16)*5,45</t>
  </si>
  <si>
    <t>(1,21+0,5+1,23+0,34+1,4+0,15+1,63)*1,5*0,5</t>
  </si>
  <si>
    <t xml:space="preserve">SZ : </t>
  </si>
  <si>
    <t>(0,16+9,64+0,16)*5,45</t>
  </si>
  <si>
    <t>9,64*1,2</t>
  </si>
  <si>
    <t>9,64*3,5*0,5</t>
  </si>
  <si>
    <t xml:space="preserve">JZ : </t>
  </si>
  <si>
    <t xml:space="preserve">JV : </t>
  </si>
  <si>
    <t xml:space="preserve">otvory : </t>
  </si>
  <si>
    <t>-0,85*1,35*14</t>
  </si>
  <si>
    <t>-0,95*1,5*18</t>
  </si>
  <si>
    <t>-0,6*0,9*3</t>
  </si>
  <si>
    <t>-0,63*1,2*1</t>
  </si>
  <si>
    <t>-0,9*1,2*2</t>
  </si>
  <si>
    <t>-1,8*2,35*1</t>
  </si>
  <si>
    <t>622319434RV1</t>
  </si>
  <si>
    <t>Zateplovací systém, fasáda, clima EPS F 140 mm zakončený stěrkou s výztužnou tkaninou</t>
  </si>
  <si>
    <t>Položka obsahuje: nanesení lepicího tmelu na izolační desky, nalepení desek, zajištění talířovými hmoždinkami (6 ks/m2), přebroušení desek, natažení stěrky, vtlačení výztužné tkaniny (1,15 m2/m2), přehlazení stěrky</t>
  </si>
  <si>
    <t>Součinitel tepelné vodivosti izolantu 0,032 W/m K</t>
  </si>
  <si>
    <t>(0,14+10,59)*0,78*0,5</t>
  </si>
  <si>
    <t>(7,23+0,14)*0,4*0,5</t>
  </si>
  <si>
    <t>1,96*0,3</t>
  </si>
  <si>
    <t>(0,14+9,64+0,14)*0,5*0,5</t>
  </si>
  <si>
    <t>(4,5+0,14)*0,2</t>
  </si>
  <si>
    <t>(0,14+18,93+0,14)*0,5</t>
  </si>
  <si>
    <t>(0,14+9,64+0,14)*0,5</t>
  </si>
  <si>
    <t>(0,14+9,64+0,14)*0,28*0,5</t>
  </si>
  <si>
    <t>622319554RV1</t>
  </si>
  <si>
    <t>Zateplovací systém , ostění, XPS 40 mm zakončený stěrkou s výztužnou tkaninou</t>
  </si>
  <si>
    <t>Položka obsahuje: nanesení lepicího tmelu na izolační desky, nalepení desek, natažení stěrky, přehlazení stěrky.</t>
  </si>
  <si>
    <t>Součinitel tepelné vodivosti izolantu 0,034 W/m K</t>
  </si>
  <si>
    <t>(1,35+0,85+1,35)*14*0,35</t>
  </si>
  <si>
    <t>(1,5+0,95+1,5)*18*0,35</t>
  </si>
  <si>
    <t>(0,9+0,6+0,9)*3*0,35</t>
  </si>
  <si>
    <t>(1,2+0,63+1,2)*1*0,35</t>
  </si>
  <si>
    <t>(1,2+0,9+1,2)*2*0,35</t>
  </si>
  <si>
    <t>(2,35+1,8+2,35)*1*0,35</t>
  </si>
  <si>
    <t>622311564R00</t>
  </si>
  <si>
    <t>Zateplovací systém, parapet, XPS tl. 40 mm</t>
  </si>
  <si>
    <t>Položka obsahuje řezání desek, nanesení lepicího tmelu na izolační desky, nalepení desek, natažení stěrky, vtlačení výztužné tkaniny (1,68 m2) a přehlazení stěrky.</t>
  </si>
  <si>
    <t>Součinitel tepelné vodivosti izolantu 0,034 W/mK.</t>
  </si>
  <si>
    <t>0,85*14*0,35</t>
  </si>
  <si>
    <t>0,95*18*0,35</t>
  </si>
  <si>
    <t>0,6*3*0,35</t>
  </si>
  <si>
    <t>0,63*1*0,35</t>
  </si>
  <si>
    <t>0,9*2*0,35</t>
  </si>
  <si>
    <t>622300151R00</t>
  </si>
  <si>
    <t>Montáž soklové lišty</t>
  </si>
  <si>
    <t>(0,16+18,93+0,16)</t>
  </si>
  <si>
    <t>-1,8</t>
  </si>
  <si>
    <t>(0,16+9,64+0,16)</t>
  </si>
  <si>
    <t>622300152R00</t>
  </si>
  <si>
    <t>Montáž lišty pro KZS</t>
  </si>
  <si>
    <t xml:space="preserve">APU : </t>
  </si>
  <si>
    <t>(1,35+0,85+1,35)*14</t>
  </si>
  <si>
    <t>(1,5+0,95+1,5)*18</t>
  </si>
  <si>
    <t>(0,9+0,6+0,9)*3</t>
  </si>
  <si>
    <t>(1,2+0,63+1,2)*1</t>
  </si>
  <si>
    <t>(1,2+0,9+1,2)*2</t>
  </si>
  <si>
    <t>(2,35+1,8+2,35)*1</t>
  </si>
  <si>
    <t xml:space="preserve">rohová otvory : </t>
  </si>
  <si>
    <t>1,35*2*14</t>
  </si>
  <si>
    <t>1,5*2*18</t>
  </si>
  <si>
    <t>0,9*2*3</t>
  </si>
  <si>
    <t>1,2*2*1</t>
  </si>
  <si>
    <t>1,2*2*2</t>
  </si>
  <si>
    <t>2,35*2*1</t>
  </si>
  <si>
    <t xml:space="preserve">rohová objekt : </t>
  </si>
  <si>
    <t>5,45*4</t>
  </si>
  <si>
    <t>0,78*4</t>
  </si>
  <si>
    <t xml:space="preserve">rohová s okapničkou : </t>
  </si>
  <si>
    <t>0,85*14</t>
  </si>
  <si>
    <t>0,95*18</t>
  </si>
  <si>
    <t>0,6*3</t>
  </si>
  <si>
    <t>0,63*1</t>
  </si>
  <si>
    <t>0,9*2</t>
  </si>
  <si>
    <t>1,8*1</t>
  </si>
  <si>
    <t xml:space="preserve">parapetní : </t>
  </si>
  <si>
    <t>622300176RT2</t>
  </si>
  <si>
    <t>Osazení montážní desky PVC do zateplení  včetně dodávky desky 120x120x200 mm</t>
  </si>
  <si>
    <t>kus</t>
  </si>
  <si>
    <t>bez dodávky materiálu</t>
  </si>
  <si>
    <t>pro svítidlo : 1</t>
  </si>
  <si>
    <t>622421131R00</t>
  </si>
  <si>
    <t>Omítka vnější stěn, MVC, hladká, složitost 1-2</t>
  </si>
  <si>
    <t>(18,93+9,64)*2*5,63</t>
  </si>
  <si>
    <t xml:space="preserve">štít : </t>
  </si>
  <si>
    <t>9,64*1,2*2</t>
  </si>
  <si>
    <t>9,64*3,5*0,5*2</t>
  </si>
  <si>
    <t xml:space="preserve">štít průčelí : </t>
  </si>
  <si>
    <t>-1,8*2,35</t>
  </si>
  <si>
    <t xml:space="preserve">sokl : </t>
  </si>
  <si>
    <t>10,59*0,78*0,5</t>
  </si>
  <si>
    <t>7,23*0,4*0,5</t>
  </si>
  <si>
    <t>9,64*0,5*0,5</t>
  </si>
  <si>
    <t>4,5*0,2</t>
  </si>
  <si>
    <t>18,93*0,5</t>
  </si>
  <si>
    <t>9,64*0,5</t>
  </si>
  <si>
    <t>9,64*0,28*0,5</t>
  </si>
  <si>
    <t>622904112R00</t>
  </si>
  <si>
    <t>Očištění fasád tlakovou vodou složitost 1 - 2</t>
  </si>
  <si>
    <t>62.01</t>
  </si>
  <si>
    <t>Příplatek za probarvenost tř. III</t>
  </si>
  <si>
    <t xml:space="preserve">m2    </t>
  </si>
  <si>
    <t>62.02</t>
  </si>
  <si>
    <t>Příplatek za vícebarevné provádění</t>
  </si>
  <si>
    <t>28350140R</t>
  </si>
  <si>
    <t>Profil připojovací parapetní ETICS, l=2000 mm profil parapetní</t>
  </si>
  <si>
    <t>33,23*1,1/2</t>
  </si>
  <si>
    <t>-0,2765</t>
  </si>
  <si>
    <t>28350147R</t>
  </si>
  <si>
    <t>Profil okenní a dveřní připojovací 6 mm l=2400 mm APU lišta, samolepicí</t>
  </si>
  <si>
    <t>144,13*1,1/2,4</t>
  </si>
  <si>
    <t>-0,05958</t>
  </si>
  <si>
    <t>28350225R</t>
  </si>
  <si>
    <t>Rohová lišta s okapnicí a s tkaninou dl. 2,5 m</t>
  </si>
  <si>
    <t>35,03*1,1</t>
  </si>
  <si>
    <t>2-0,533</t>
  </si>
  <si>
    <t>553927492R</t>
  </si>
  <si>
    <t>Profil soklový ETICS š. 160 mm lišta soklová Al, tl. 1,0 mm</t>
  </si>
  <si>
    <t>56,62*1,1</t>
  </si>
  <si>
    <t>2-0,282</t>
  </si>
  <si>
    <t>55392760R</t>
  </si>
  <si>
    <t>Lišta rohová s tkaninou 10/10 / 2,5 m rohová PVC lišta s tkaninou pro zateplení</t>
  </si>
  <si>
    <t>134,02*1,1</t>
  </si>
  <si>
    <t>0,5-0,422</t>
  </si>
  <si>
    <t>871318111R00</t>
  </si>
  <si>
    <t>Kladení drenážního potrubí z plastických hmot</t>
  </si>
  <si>
    <t>SV : 20</t>
  </si>
  <si>
    <t>SZ : 11</t>
  </si>
  <si>
    <t>JZ : 20</t>
  </si>
  <si>
    <t>JV : 11</t>
  </si>
  <si>
    <t>871313121R00</t>
  </si>
  <si>
    <t>Montáž trub kanaliz. z plastu, hrdlových, DN 150</t>
  </si>
  <si>
    <t xml:space="preserve">kanalizace dešťová : </t>
  </si>
  <si>
    <t>SV : 21+2</t>
  </si>
  <si>
    <t>JZ : 7+5</t>
  </si>
  <si>
    <t xml:space="preserve">ze šachty : </t>
  </si>
  <si>
    <t>RŠ2 : 5</t>
  </si>
  <si>
    <t>RŠ3 : 4</t>
  </si>
  <si>
    <t>877353121R00</t>
  </si>
  <si>
    <t>Montáž tvarovek odboč. plast. gum. kroužek DN 200</t>
  </si>
  <si>
    <t>160/160 : 1</t>
  </si>
  <si>
    <t>877313123R00</t>
  </si>
  <si>
    <t>Montáž tvarovek jednoos. plast. gum.kroužek DN 150</t>
  </si>
  <si>
    <t>koleno 45° DN 160 : 1</t>
  </si>
  <si>
    <t>koleno 90° DN 100 : 5</t>
  </si>
  <si>
    <t>redukce 160/100 : 1</t>
  </si>
  <si>
    <t>894431112R00</t>
  </si>
  <si>
    <t>Osazení plastové šachty z dílů prům.600 mm</t>
  </si>
  <si>
    <t>894432112R00</t>
  </si>
  <si>
    <t>Osazení plastové šachty revizní prům.425 mm - drenážní</t>
  </si>
  <si>
    <t>721242111R00</t>
  </si>
  <si>
    <t>Lapač střešních splavenin PP HL660, D 110 mm</t>
  </si>
  <si>
    <t>Dovolený průtok 360 l/min.</t>
  </si>
  <si>
    <t>8.01</t>
  </si>
  <si>
    <t>Vyčištění stávající přípojky kanalizace</t>
  </si>
  <si>
    <t>soubor</t>
  </si>
  <si>
    <t>28611141.AR</t>
  </si>
  <si>
    <t>Trubka kanalizační KGEM SN 4 PVC 110x3,2x1000 mm</t>
  </si>
  <si>
    <t>28611151.AR</t>
  </si>
  <si>
    <t>Trubka kanalizační KGEM SN 4 PVC 160x4,0x1000 mm</t>
  </si>
  <si>
    <t>2</t>
  </si>
  <si>
    <t>286139911R</t>
  </si>
  <si>
    <t>Trubka drenážní PE-HD DN 100 perforovaná 220°, SN 8</t>
  </si>
  <si>
    <t>DRENÁŽNÍ POTRUBÍ DN 100 S PERFORACÍ 220°; DVOUPLÁŠŤOVÁ</t>
  </si>
  <si>
    <t>KONSTRUKCE S HLADKOU VNITŘNÍ PLOCHOU A PERFOROVANOU</t>
  </si>
  <si>
    <t>STĚNOU, MATERIÁL PE-HD, SYSTÉM TRUBKA V TRUBCE,</t>
  </si>
  <si>
    <t>ŠEDÉ VNITŘNÍ PROVEDENÍ, ÚNOSNOST SN 8; VČ. VŠECH DOPLŇKŮ,</t>
  </si>
  <si>
    <t>SYSTÉMOVÉ ŘEŠENÍ</t>
  </si>
  <si>
    <t>28651104R</t>
  </si>
  <si>
    <t>Spojka drenážní PVC DN 100</t>
  </si>
  <si>
    <t>28651654.AR</t>
  </si>
  <si>
    <t>Koleno kanalizační KGB 110/ 87° PVC</t>
  </si>
  <si>
    <t>28651662.AR</t>
  </si>
  <si>
    <t>Koleno kanalizační KGB 160/ 45° PVC</t>
  </si>
  <si>
    <t>28651691.AR</t>
  </si>
  <si>
    <t>Redukce kanalizační KGR 160/ 110 PVC</t>
  </si>
  <si>
    <t>28651705.AR</t>
  </si>
  <si>
    <t>Odbočka kanalizační KGEA 160/ 160/45° PVC</t>
  </si>
  <si>
    <t>28655991R</t>
  </si>
  <si>
    <t xml:space="preserve">Šachta drenážní </t>
  </si>
  <si>
    <t>REVIZNÍ SYSTÉMOVÉ ŠACHTY Z MATERIÁLU PE-HD;</t>
  </si>
  <si>
    <t>ROBUSTNÍ UMĚLÁ HMOTA POUŽITELNÁ VE STÍŽENÉM</t>
  </si>
  <si>
    <t>STAVENIŠTNÍM PROSTORU, SOUČÁSTÍ DODÁVKY</t>
  </si>
  <si>
    <t>ZÁKLADNÍ TĚLESO ŠACHTY S DNEM PRO AŽ ČTYŘI</t>
  </si>
  <si>
    <t>VTOKY/VÝTOKY, PRODLUŽOVACÍ NÁSTAVEC POTŘEBNÉ</t>
  </si>
  <si>
    <t>DÉLKY, ZAKONČENÍ LITINOVÝM POKLOPEM PRO ZÁTĚŽ</t>
  </si>
  <si>
    <t>D 400 kn S ARETACÍ PROTI NEOPRÁVNĚNÉM OTEVŘENÍ;</t>
  </si>
  <si>
    <t>SOUČÁSTÍ DODÁVKY VEŠKERÉ PŘÍSLUŠENSTVÍ</t>
  </si>
  <si>
    <t>286971522R</t>
  </si>
  <si>
    <t>Dno šachtové 600/315mm pro potrubí KG</t>
  </si>
  <si>
    <t>28697153R</t>
  </si>
  <si>
    <t>Roura šachtová korugovaná  bez hrdla 600/1000 mm</t>
  </si>
  <si>
    <t>28697166R</t>
  </si>
  <si>
    <t>Adaptér teleskopický PP 600</t>
  </si>
  <si>
    <t>55241713R</t>
  </si>
  <si>
    <t>Poklop litina 600/100 D400</t>
  </si>
  <si>
    <t>916561111R00</t>
  </si>
  <si>
    <t>Osazení záhon.obrubníků do lože z C 12/15 s opěrou</t>
  </si>
  <si>
    <t>SZ : 0,5+0,5+(9,64+0,14+0,14)+0,5</t>
  </si>
  <si>
    <t>JZ : 0,5+(18,93+0,14+0,14)+0,5</t>
  </si>
  <si>
    <t>JV : 0,5+(9,64+0,14+0,14)+0,5</t>
  </si>
  <si>
    <t>917862111R00</t>
  </si>
  <si>
    <t>Osazení stojat. obrub.bet. s opěrou,lože z C 12/15</t>
  </si>
  <si>
    <t>SV : 0,5+18,93+0,5-1,96</t>
  </si>
  <si>
    <t xml:space="preserve">kolem schodiště : </t>
  </si>
  <si>
    <t>1,8+1,8</t>
  </si>
  <si>
    <t>(0,3+0,08+0,5)*2</t>
  </si>
  <si>
    <t>919735112R00</t>
  </si>
  <si>
    <t>Řezání stávajícího živičného krytu tl. 5 - 10 cm</t>
  </si>
  <si>
    <t>(1,1+10,59+1,96+7,23+1,1)</t>
  </si>
  <si>
    <t>592173328R</t>
  </si>
  <si>
    <t>Obrubník zahradní ABO 9-20 1000/50/200 mm šedý</t>
  </si>
  <si>
    <t>42,55*1,05</t>
  </si>
  <si>
    <t>1-0,6775</t>
  </si>
  <si>
    <t>592174230R</t>
  </si>
  <si>
    <t>Obrubník chodníkový ABO 16-10 1000/80/250 přírodní</t>
  </si>
  <si>
    <t>kolem schodiště : 5,36*1,05</t>
  </si>
  <si>
    <t>1-0,628</t>
  </si>
  <si>
    <t>59217487R</t>
  </si>
  <si>
    <t>Obrubník silniční ABO 1-15 1000/150/300 přírodní</t>
  </si>
  <si>
    <t>17,97*1,05</t>
  </si>
  <si>
    <t>1-0,8685</t>
  </si>
  <si>
    <t>935112111R00</t>
  </si>
  <si>
    <t>Osazení přík.žlabu do C8/10 tl.10cm z tvárnic</t>
  </si>
  <si>
    <t>Včetně  dodání hmot pro lože a vyplnění spár.</t>
  </si>
  <si>
    <t>59227003R</t>
  </si>
  <si>
    <t>Žlábek betonový 80x250x210 mm přírodní</t>
  </si>
  <si>
    <t>7,23*5*1,05</t>
  </si>
  <si>
    <t>1-0,9575</t>
  </si>
  <si>
    <t>-1</t>
  </si>
  <si>
    <t>59227006R</t>
  </si>
  <si>
    <t>Žlábek betonový 80x250x210 mm - vpusť</t>
  </si>
  <si>
    <t>941941031R00</t>
  </si>
  <si>
    <t>Montáž lešení leh.řad.s podlahami,š.do 1 m, H 10 m</t>
  </si>
  <si>
    <t>Včetně kotvení lešení.</t>
  </si>
  <si>
    <t>21,5*6</t>
  </si>
  <si>
    <t>4*1</t>
  </si>
  <si>
    <t>12,5*7</t>
  </si>
  <si>
    <t>12,5*3</t>
  </si>
  <si>
    <t>941941191R00</t>
  </si>
  <si>
    <t>Příplatek za každý měsíc použití lešení k pol.1031</t>
  </si>
  <si>
    <t>předpoklad 2 měsíce : 512*2</t>
  </si>
  <si>
    <t>941941831R00</t>
  </si>
  <si>
    <t>Demontáž lešení leh.řad.s podlahami,š.1 m, H 10 m</t>
  </si>
  <si>
    <t>944944011R00</t>
  </si>
  <si>
    <t>Montáž ochranné sítě z umělých vláken</t>
  </si>
  <si>
    <t>944944031R00</t>
  </si>
  <si>
    <t>Příplatek za každý měsíc použití sítí k pol. 4011</t>
  </si>
  <si>
    <t>944944081R00</t>
  </si>
  <si>
    <t>Demontáž ochranné sítě z umělých vláken</t>
  </si>
  <si>
    <t>944945012R00</t>
  </si>
  <si>
    <t>Montáž záchytné stříšky H 4,5 m, šířky do 2 m</t>
  </si>
  <si>
    <t>944945192R00</t>
  </si>
  <si>
    <t>Příplatek za každý měsíc použ.stříšky, k pol. 5012</t>
  </si>
  <si>
    <t>944945812R00</t>
  </si>
  <si>
    <t>Demontáž záchytné stříšky H 4,5 m, šířky do 2 m</t>
  </si>
  <si>
    <t>953946111R00</t>
  </si>
  <si>
    <t xml:space="preserve">Osazení ventilačních mřížek </t>
  </si>
  <si>
    <t>150/200 mm : 2</t>
  </si>
  <si>
    <t>D 300 mm : 1</t>
  </si>
  <si>
    <t>250/250 mm : 1</t>
  </si>
  <si>
    <t>95.01</t>
  </si>
  <si>
    <t>Přesunutí a zpětné osazení nádrže na dešťovou vodu</t>
  </si>
  <si>
    <t>95.02</t>
  </si>
  <si>
    <t>Ochrana stávajících podlah proti poškození a znečištění</t>
  </si>
  <si>
    <t>5 m2 na výplň : 5*1</t>
  </si>
  <si>
    <t>95.03</t>
  </si>
  <si>
    <t>Ostatní stavební a přípomocné práce, vč. materiálu</t>
  </si>
  <si>
    <t xml:space="preserve">hod   </t>
  </si>
  <si>
    <t>čerpání na základě odsouhlasení TDS</t>
  </si>
  <si>
    <t>95.04</t>
  </si>
  <si>
    <t>Přesunutí krabice CETIN na novou úroveň fasády</t>
  </si>
  <si>
    <t>95.05</t>
  </si>
  <si>
    <t>Demontáž, uskladnění a zpětná montáž cedule</t>
  </si>
  <si>
    <t>plech. cedule : 1</t>
  </si>
  <si>
    <t>č.p. : 1</t>
  </si>
  <si>
    <t>95.06</t>
  </si>
  <si>
    <t>Dodávka a montáž - nová plechová dvířka 600x600 mmm</t>
  </si>
  <si>
    <t>HUP : 1</t>
  </si>
  <si>
    <t>ostatní : 1</t>
  </si>
  <si>
    <t>95.07</t>
  </si>
  <si>
    <t>Posunutí čidla kotle na novou úroveň fasády</t>
  </si>
  <si>
    <t>95.08</t>
  </si>
  <si>
    <t>Prodloužení odkouření kotle na novou úroveň fasády</t>
  </si>
  <si>
    <t>95.09</t>
  </si>
  <si>
    <t>Úprava oplocení - zkrácení na novou úroveň fasády</t>
  </si>
  <si>
    <t>95.10</t>
  </si>
  <si>
    <t>Prodloužení výdechů ke mřížkám přes ETICS</t>
  </si>
  <si>
    <t>42972745R</t>
  </si>
  <si>
    <t>Mřížka kruhová průměr 315 mm</t>
  </si>
  <si>
    <t>42972804R</t>
  </si>
  <si>
    <t>Mřížka čtyřhranná 200 x 160 mm</t>
  </si>
  <si>
    <t>42972809R</t>
  </si>
  <si>
    <t>Mřížka čtyřhranná 250 x 250 mm</t>
  </si>
  <si>
    <t>961044111R00</t>
  </si>
  <si>
    <t>Bourání základů z betonu prostého</t>
  </si>
  <si>
    <t>vstup : 1,8*1*0,3</t>
  </si>
  <si>
    <t>967031132R00</t>
  </si>
  <si>
    <t>Přisekání rovných ostění cihelných na MVC</t>
  </si>
  <si>
    <t>968062456R00</t>
  </si>
  <si>
    <t>Vybourání dřevěných dveřních zárubní pl. nad 2 m2</t>
  </si>
  <si>
    <t>1,8*2,35*1</t>
  </si>
  <si>
    <t>970041130R00</t>
  </si>
  <si>
    <t>Vrtání jádrové do prostého betonu, kamene  do D 130 mm</t>
  </si>
  <si>
    <t>otvor zkrz opěrnou zeď : 2*0,5</t>
  </si>
  <si>
    <t>970041200R00</t>
  </si>
  <si>
    <t>Vrtání jádrové do prostého betonu, kamene do D 200 mm</t>
  </si>
  <si>
    <t>978015291R00</t>
  </si>
  <si>
    <t>Otlučení omítek vnějších MVC v složit.1-4 do 100 %</t>
  </si>
  <si>
    <t>(1,35+0,85+1,35)*14*0,2</t>
  </si>
  <si>
    <t>(1,5+0,95+1,5)*18*0,2</t>
  </si>
  <si>
    <t>(0,9+0,6+0,9)*3*0,2</t>
  </si>
  <si>
    <t>(1,2+0,63+1,2)*1*0,2</t>
  </si>
  <si>
    <t>(1,2+0,9+1,2)*2*0,2</t>
  </si>
  <si>
    <t>(2,35+1,8+2,35)*1*0,2</t>
  </si>
  <si>
    <t>978041103R00</t>
  </si>
  <si>
    <t>Odstranění KZS ostění, EPS F tl. 30 mm s omítkou</t>
  </si>
  <si>
    <t>Položka obsahuje demontáž kontaktního zateplovacího systému  (omítka, stěrka, síťovina, izolant) včetně systémových lišt.</t>
  </si>
  <si>
    <t>Obsah prací:</t>
  </si>
  <si>
    <t>- rozřezání povrchu na čtverce</t>
  </si>
  <si>
    <t>- odstranění omítky s tepelnou izolací</t>
  </si>
  <si>
    <t>- odstranění lepidla bez začištění nosné konstrukce (pro novou povrchovou úpravu)</t>
  </si>
  <si>
    <t>978041105R00</t>
  </si>
  <si>
    <t>Odstranění KZS EPS F tl. 50 mm s omítkou</t>
  </si>
  <si>
    <t>999281108R00</t>
  </si>
  <si>
    <t>Přesun hmot pro opravy a údržbu do výšky 12 m</t>
  </si>
  <si>
    <t>t</t>
  </si>
  <si>
    <t>Přesun hmot</t>
  </si>
  <si>
    <t>POL7_</t>
  </si>
  <si>
    <t>711112001RZ1</t>
  </si>
  <si>
    <t>Provedení izolace proti vlhkosti na ploše svislé, 1x asfaltovým penetračním nátěr včetně dodávky asfaltového laku</t>
  </si>
  <si>
    <t xml:space="preserve">XPS 140 mm : </t>
  </si>
  <si>
    <t>SV : 18,93*1</t>
  </si>
  <si>
    <t>SZ : 9,64*1</t>
  </si>
  <si>
    <t>JZ : 18,93*1</t>
  </si>
  <si>
    <t>JV : 9,64*1</t>
  </si>
  <si>
    <t xml:space="preserve">clima 140 mm : </t>
  </si>
  <si>
    <t xml:space="preserve">obvod : </t>
  </si>
  <si>
    <t>SV : 18,93*0,2</t>
  </si>
  <si>
    <t>SZ : 9,64*0,2</t>
  </si>
  <si>
    <t>JZ : 18,93*0,2</t>
  </si>
  <si>
    <t>JV : 9,64*0,2</t>
  </si>
  <si>
    <t>711142559RT1</t>
  </si>
  <si>
    <t>Provedení izolace proti vlhkosti na ploše svislé, asfaltovými pásy přitavením 1 vrstva - pásy ve specifikaci</t>
  </si>
  <si>
    <t>711212002R00</t>
  </si>
  <si>
    <t>Izolace proti vodě a vlhkosti, hydroizolační povlak - nátěr nebo stěrka</t>
  </si>
  <si>
    <t>dvouvrstvá</t>
  </si>
  <si>
    <t>vstup : 1,8*0,5</t>
  </si>
  <si>
    <t>711212005RT1</t>
  </si>
  <si>
    <t>Izolace proti vode a vlhkosti, hydroizolační povlak - stěrka včetně penetrace tl. 3 mm</t>
  </si>
  <si>
    <t>V položce je zakalkulována penetrace podkladu</t>
  </si>
  <si>
    <t>711823121R00</t>
  </si>
  <si>
    <t>Montáž nopové fólie svisle</t>
  </si>
  <si>
    <t>711823129RT2</t>
  </si>
  <si>
    <t xml:space="preserve">Montáž ukončovací lišty k nopové fólii včetně dodávky lišty </t>
  </si>
  <si>
    <t>SV : (0,14+18,93+0,14)</t>
  </si>
  <si>
    <t>SZ : (0,14+9,64+0,14)</t>
  </si>
  <si>
    <t>JZ : (0,14+18,93+0,14)</t>
  </si>
  <si>
    <t>JV : (0,14+9,64+0,14)</t>
  </si>
  <si>
    <t>28323137R</t>
  </si>
  <si>
    <t>Fólie nopová nopy 8 mm</t>
  </si>
  <si>
    <t>Vysokohustotní speciální polyetylén bez recyklátů s navařenou filtrační geotextilií na vrcholcích nopů.</t>
  </si>
  <si>
    <t/>
  </si>
  <si>
    <t>Dvouvrstvý drenážní pás pro spodní stavbu se speciální filtrační textilií.</t>
  </si>
  <si>
    <t>Svislé použití: spolehlivá drenáž s vysokou pevností pro suterénní stěny</t>
  </si>
  <si>
    <t>58,26*1,15</t>
  </si>
  <si>
    <t>62852251R</t>
  </si>
  <si>
    <t>Pás modifikovaný asfaltový</t>
  </si>
  <si>
    <t>pás hydroizolační z modifikovaného asfaltu</t>
  </si>
  <si>
    <t>povrchová úprava - vrchní - minerální jemnozrný posyp</t>
  </si>
  <si>
    <t xml:space="preserve">                              - spodní - PE fólie</t>
  </si>
  <si>
    <t>tloušťka pásu         - 4,0 mm</t>
  </si>
  <si>
    <t>94,1765*1,15</t>
  </si>
  <si>
    <t>998711101R00</t>
  </si>
  <si>
    <t>Přesun hmot pro izolace proti vodě, výšky do 6 m</t>
  </si>
  <si>
    <t>764554402R00</t>
  </si>
  <si>
    <t>Odpadní trouby z Ti Zn plechu, kruhové, D 100 mm</t>
  </si>
  <si>
    <t>Položka je kalkulována včetně nákladů na dodání zděří, manžet, odboček, kolen, odskoků, výpustí vody a přechodových kusů.</t>
  </si>
  <si>
    <t>K1 : 6,5*4</t>
  </si>
  <si>
    <t>764778314R00</t>
  </si>
  <si>
    <t>Oplech.parapetů, lakováný Al plech, RŠ 450 mm</t>
  </si>
  <si>
    <t xml:space="preserve">K2 : </t>
  </si>
  <si>
    <t>764410850R00</t>
  </si>
  <si>
    <t>Demontáž oplechování parapetů,rš od 100 do 330 mm</t>
  </si>
  <si>
    <t>764454802R00</t>
  </si>
  <si>
    <t>Demontáž odpadních trub kruhových, D 120 mm</t>
  </si>
  <si>
    <t>6,5*4</t>
  </si>
  <si>
    <t>998764102R00</t>
  </si>
  <si>
    <t>Přesun hmot pro klempířské konstr., výšky do 12 m</t>
  </si>
  <si>
    <t>766421213R00</t>
  </si>
  <si>
    <t>Obložení podhledů jednod. palubkami SM</t>
  </si>
  <si>
    <t xml:space="preserve">podhled : </t>
  </si>
  <si>
    <t>SV : (18,93-1,21-0,5-1,23-0,34-1,4-0,15-1,63)*0,15</t>
  </si>
  <si>
    <t>JZ : 18,93*0,15</t>
  </si>
  <si>
    <t>766421821R00</t>
  </si>
  <si>
    <t>Demontáž obložení stropů palubkami</t>
  </si>
  <si>
    <t>61191684R</t>
  </si>
  <si>
    <t>Palubka obkladová SM tloušťka 19 šíře 116 mm A/B</t>
  </si>
  <si>
    <t>998766102R00</t>
  </si>
  <si>
    <t>Přesun hmot pro truhlářské konstr., výšky do 12 m</t>
  </si>
  <si>
    <t>766601211R00</t>
  </si>
  <si>
    <t>Těsnění okenní spáry, ostění, PT fólie+ PP páska</t>
  </si>
  <si>
    <t xml:space="preserve">dveře : </t>
  </si>
  <si>
    <t>(1,8+2,35)*2*1</t>
  </si>
  <si>
    <t>767.01.1</t>
  </si>
  <si>
    <t>Dodávka a montáž -  dveře vchodové 1800/2350 mm ozn. D1 U=1,2 W/m K, viz tabulka výplní otvorů</t>
  </si>
  <si>
    <t>783626200R00</t>
  </si>
  <si>
    <t>Nátěr lazurovací truhlářských výrobků 2x lakování</t>
  </si>
  <si>
    <t>včetně montáže, dodávkya demontáže lešení.</t>
  </si>
  <si>
    <t>783822930R00</t>
  </si>
  <si>
    <t>Údržba, nátěr syntetický stěn 2x +1x email +1x tm</t>
  </si>
  <si>
    <t>email I.NP : 2,71*1,5</t>
  </si>
  <si>
    <t>784191101R00</t>
  </si>
  <si>
    <t>Penetrace podkladu univerzální 1x</t>
  </si>
  <si>
    <t>784195112R00</t>
  </si>
  <si>
    <t>Malba - malířská směs, bílá, bez penetrace, 2 x</t>
  </si>
  <si>
    <t xml:space="preserve">přilehlé stěny : </t>
  </si>
  <si>
    <t>I.NP : 2,71*2,7</t>
  </si>
  <si>
    <t>barva 50% : -(1,95+7,317)*0,5</t>
  </si>
  <si>
    <t>email I.NP : -2,71*1,5</t>
  </si>
  <si>
    <t>784195122R00</t>
  </si>
  <si>
    <t>Malba - malířská směs, barva, bez penetrace, 2 x</t>
  </si>
  <si>
    <t>barva 50% : (1,95+7,317)*0,5</t>
  </si>
  <si>
    <t>210220021RT1</t>
  </si>
  <si>
    <t>Vedení uzemňovací v zemi FeZn do 120 mm2 vč.svorek včetně pásku FeZn 30 x 4 mm</t>
  </si>
  <si>
    <t>včetně montáže svorek spojovacích, odbočných, upevňovacích a spojovacího materiálu.</t>
  </si>
  <si>
    <t>210220101RT3</t>
  </si>
  <si>
    <t>Vodiče svodové FeZn D do 10,Al 10,Cu 8 +podpěry včetně dodávky drátu AlMgSi T/4 8 mm + podpěry do zdiva</t>
  </si>
  <si>
    <t>7*2</t>
  </si>
  <si>
    <t>210220301RT1</t>
  </si>
  <si>
    <t>Svorka hromosvodová do 2 šroubů /SS, SZ, SO/ včetně dodávky svorky SO</t>
  </si>
  <si>
    <t>210220301RT2</t>
  </si>
  <si>
    <t>Svorka hromosvodová do 2 šroubů /SS, SZ, SO/ včetně dodávky svorky SS</t>
  </si>
  <si>
    <t>210220301RT3</t>
  </si>
  <si>
    <t>Svorka hromosvodová do 2 šroubů /SS, SZ, SO/ včetně dodávky svorky SZ</t>
  </si>
  <si>
    <t>210220302RT2</t>
  </si>
  <si>
    <t>Svorka hromosvodová nad 2 šrouby /ST, SJ, SR, atd/ včetně dodávky svorky SR 3a Fe</t>
  </si>
  <si>
    <t>210220372RT1</t>
  </si>
  <si>
    <t>Úhelník ochranný nebo trubka s držáky do zdiva včetně ochran.úhelníku + 2 držáky do zdi</t>
  </si>
  <si>
    <t>220280222R00</t>
  </si>
  <si>
    <t>Zatažení kabelu 2-20 žil do trubek/lišt</t>
  </si>
  <si>
    <t>650101576R00</t>
  </si>
  <si>
    <t>Montáž LED svítidla nástěnného přisaz. s čidlem</t>
  </si>
  <si>
    <t>650801153R00</t>
  </si>
  <si>
    <t>Demontáž svítidla nástěnného přisazeného</t>
  </si>
  <si>
    <t>650811112R00</t>
  </si>
  <si>
    <t>Demontáž vodiče svodového do D 10 mm vč. podpěr</t>
  </si>
  <si>
    <t>21.01</t>
  </si>
  <si>
    <t>Demontáž (odpojení), dodávka a montáž nového zvonkového tabla 9 účastníků</t>
  </si>
  <si>
    <t>348360101R</t>
  </si>
  <si>
    <t>Svítidlo venkovní LED s čidlem</t>
  </si>
  <si>
    <t>979951111R00</t>
  </si>
  <si>
    <t>Výkup kovů - železný šrot tl. do 4 mm</t>
  </si>
  <si>
    <t>Pro vyjádření výnosu ve prospěch zhotovitele je nutné jednotkovou cenu uvést se záporným znaménkem. (Získaná částka ponižuje náklad stavby.)</t>
  </si>
  <si>
    <t>plech : 0,11</t>
  </si>
  <si>
    <t>979990101R00</t>
  </si>
  <si>
    <t>Poplatek za uložení směsi betonu a cihel skupina 170101 a 170102</t>
  </si>
  <si>
    <t>celkem : 50,49334</t>
  </si>
  <si>
    <t>plech : -0,11</t>
  </si>
  <si>
    <t>asfalt : -3,38</t>
  </si>
  <si>
    <t>KZS : -(0,38+4,01)</t>
  </si>
  <si>
    <t>okna : -(0,28+0,05)</t>
  </si>
  <si>
    <t>kamenivo + zemina : -(3,38+6,77)</t>
  </si>
  <si>
    <t>979990112R00</t>
  </si>
  <si>
    <t>Poplatek za uložení suti - obal. kamenivo, asfalt, skupina odpadu 170302</t>
  </si>
  <si>
    <t>asfalt : 3,38</t>
  </si>
  <si>
    <t>979990141R00</t>
  </si>
  <si>
    <t>Poplatek za uložení suti - polystyren+omítka, skupina odpadu 170604</t>
  </si>
  <si>
    <t>KZS : 0,38+4,01</t>
  </si>
  <si>
    <t>979990162R00</t>
  </si>
  <si>
    <t>Poplatek za uložení suti - dřevo+sklo, skupina odpadu 170904</t>
  </si>
  <si>
    <t>okna : 0,28+0,05</t>
  </si>
  <si>
    <t>979999973R00</t>
  </si>
  <si>
    <t>Poplatek za uložení, zemina a kamení, (skup.170504)</t>
  </si>
  <si>
    <t>kamenivo + zemina : 3,38+6,77</t>
  </si>
  <si>
    <t>979011211R00</t>
  </si>
  <si>
    <t>Svislá doprava suti a vybour. hmot za 2.NP nošením</t>
  </si>
  <si>
    <t>Přesun suti</t>
  </si>
  <si>
    <t>POL8_</t>
  </si>
  <si>
    <t>979086213R00</t>
  </si>
  <si>
    <t>Nakládání vybouraných hmot na dopravní prostředek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</si>
  <si>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</si>
  <si>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</si>
  <si>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</si>
  <si>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</si>
  <si>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</si>
  <si>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</si>
  <si>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</si>
  <si>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</si>
  <si>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</si>
  <si>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</si>
  <si>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</si>
  <si>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</si>
  <si>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- oplocení staveniště</t>
  </si>
  <si>
    <t>- mobilní WC</t>
  </si>
  <si>
    <t>- napojovací body energií vč. měření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</si>
  <si>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</si>
  <si>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</si>
  <si>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</si>
  <si>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</si>
  <si>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</si>
  <si>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</si>
  <si>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</si>
  <si>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</si>
  <si>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</si>
  <si>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revize hromosvodu : 1</t>
  </si>
  <si>
    <t>SUM</t>
  </si>
  <si>
    <t>Poznámky uchazeče k zadání</t>
  </si>
  <si>
    <t>POPUZIV</t>
  </si>
  <si>
    <t>Položka obsahuje: nanesení lepicího tmelu na izolační desky, nalepení desek, zajištění zapouštěcími hmoždinkami (6 ks/m2), kašírování desek stěrkovou hmotou, nanesení stěrky a výztužné tkaniny (1,15 m2/m2), přehlazení.</t>
  </si>
  <si>
    <t>S košem pro zachytávání nečistot, suchá nezámrzná a pachonepropustná klapka.</t>
  </si>
  <si>
    <t>Jednoduché vylamovací kroužky pro svody průměru 75, 100 a 110 mm.</t>
  </si>
  <si>
    <t>Bitumenová stěrka  tl. 3 mm proti zemní vlhkosti ve dvou vrstvách.</t>
  </si>
  <si>
    <t>Aplikace pomocí hladítka.</t>
  </si>
  <si>
    <t>vložka nosná         - impregnovaná polyesterová rohož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</si>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</sst>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0" fontId="19" fillId="0" borderId="0" xfId="0" applyFont="1" applyAlignment="1">
      <alignment horizontal="center" vertical="top" shrinkToFit="1"/>
    </xf>
    <xf numFmtId="165" fontId="19" fillId="0" borderId="0" xfId="0" applyNumberFormat="1" applyFont="1" applyAlignment="1">
      <alignment vertical="top" shrinkToFit="1"/>
    </xf>
    <xf numFmtId="4" fontId="19" fillId="0" borderId="0" xfId="0" applyNumberFormat="1" applyFont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opLeftCell="B14" zoomScaleNormal="100" zoomScaleSheetLayoutView="75" workbookViewId="0">
      <selection activeCell="H31" sqref="H31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32" t="s">
        <v>4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5">
      <c r="A2" s="2"/>
      <c r="B2" s="77" t="s">
        <v>24</v>
      </c>
      <c r="C2" s="78"/>
      <c r="D2" s="79" t="s">
        <v>41</v>
      </c>
      <c r="E2" s="238" t="s">
        <v>47</v>
      </c>
      <c r="F2" s="239"/>
      <c r="G2" s="239"/>
      <c r="H2" s="239"/>
      <c r="I2" s="239"/>
      <c r="J2" s="240"/>
      <c r="O2" s="1"/>
    </row>
    <row r="3" spans="1:15" ht="27" customHeight="1" x14ac:dyDescent="0.25">
      <c r="A3" s="2"/>
      <c r="B3" s="80" t="s">
        <v>45</v>
      </c>
      <c r="C3" s="78"/>
      <c r="D3" s="81" t="s">
        <v>43</v>
      </c>
      <c r="E3" s="241" t="s">
        <v>44</v>
      </c>
      <c r="F3" s="242"/>
      <c r="G3" s="242"/>
      <c r="H3" s="242"/>
      <c r="I3" s="242"/>
      <c r="J3" s="243"/>
    </row>
    <row r="4" spans="1:15" ht="23.25" customHeight="1" x14ac:dyDescent="0.25">
      <c r="A4" s="76">
        <v>3562</v>
      </c>
      <c r="B4" s="82" t="s">
        <v>46</v>
      </c>
      <c r="C4" s="83"/>
      <c r="D4" s="84" t="s">
        <v>41</v>
      </c>
      <c r="E4" s="221" t="s">
        <v>42</v>
      </c>
      <c r="F4" s="222"/>
      <c r="G4" s="222"/>
      <c r="H4" s="222"/>
      <c r="I4" s="222"/>
      <c r="J4" s="223"/>
    </row>
    <row r="5" spans="1:15" ht="24" customHeight="1" x14ac:dyDescent="0.25">
      <c r="A5" s="2"/>
      <c r="B5" s="31" t="s">
        <v>23</v>
      </c>
      <c r="D5" s="226"/>
      <c r="E5" s="227"/>
      <c r="F5" s="227"/>
      <c r="G5" s="227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28"/>
      <c r="E6" s="229"/>
      <c r="F6" s="229"/>
      <c r="G6" s="229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30"/>
      <c r="F7" s="231"/>
      <c r="G7" s="231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45"/>
      <c r="E11" s="245"/>
      <c r="F11" s="245"/>
      <c r="G11" s="245"/>
      <c r="H11" s="18" t="s">
        <v>40</v>
      </c>
      <c r="I11" s="85"/>
      <c r="J11" s="8"/>
    </row>
    <row r="12" spans="1:15" ht="15.75" customHeight="1" x14ac:dyDescent="0.25">
      <c r="A12" s="2"/>
      <c r="B12" s="28"/>
      <c r="C12" s="55"/>
      <c r="D12" s="220"/>
      <c r="E12" s="220"/>
      <c r="F12" s="220"/>
      <c r="G12" s="220"/>
      <c r="H12" s="18" t="s">
        <v>36</v>
      </c>
      <c r="I12" s="85"/>
      <c r="J12" s="8"/>
    </row>
    <row r="13" spans="1:15" ht="15.75" customHeight="1" x14ac:dyDescent="0.25">
      <c r="A13" s="2"/>
      <c r="B13" s="29"/>
      <c r="C13" s="56"/>
      <c r="D13" s="86"/>
      <c r="E13" s="224"/>
      <c r="F13" s="225"/>
      <c r="G13" s="225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44"/>
      <c r="F15" s="244"/>
      <c r="G15" s="246"/>
      <c r="H15" s="246"/>
      <c r="I15" s="246" t="s">
        <v>31</v>
      </c>
      <c r="J15" s="247"/>
    </row>
    <row r="16" spans="1:15" ht="23.25" customHeight="1" x14ac:dyDescent="0.25">
      <c r="A16" s="139" t="s">
        <v>26</v>
      </c>
      <c r="B16" s="38" t="s">
        <v>26</v>
      </c>
      <c r="C16" s="62"/>
      <c r="D16" s="63"/>
      <c r="E16" s="209"/>
      <c r="F16" s="210"/>
      <c r="G16" s="209"/>
      <c r="H16" s="210"/>
      <c r="I16" s="209">
        <f>SUMIF(F49:F71,A16,I49:I71)+SUMIF(F49:F71,"PSU",I49:I71)</f>
        <v>0</v>
      </c>
      <c r="J16" s="211"/>
    </row>
    <row r="17" spans="1:10" ht="23.25" customHeight="1" x14ac:dyDescent="0.25">
      <c r="A17" s="139" t="s">
        <v>27</v>
      </c>
      <c r="B17" s="38" t="s">
        <v>27</v>
      </c>
      <c r="C17" s="62"/>
      <c r="D17" s="63"/>
      <c r="E17" s="209"/>
      <c r="F17" s="210"/>
      <c r="G17" s="209"/>
      <c r="H17" s="210"/>
      <c r="I17" s="209">
        <f>SUMIF(F49:F71,A17,I49:I71)</f>
        <v>0</v>
      </c>
      <c r="J17" s="211"/>
    </row>
    <row r="18" spans="1:10" ht="23.25" customHeight="1" x14ac:dyDescent="0.25">
      <c r="A18" s="139" t="s">
        <v>28</v>
      </c>
      <c r="B18" s="38" t="s">
        <v>28</v>
      </c>
      <c r="C18" s="62"/>
      <c r="D18" s="63"/>
      <c r="E18" s="209"/>
      <c r="F18" s="210"/>
      <c r="G18" s="209"/>
      <c r="H18" s="210"/>
      <c r="I18" s="209">
        <f>SUMIF(F49:F71,A18,I49:I71)</f>
        <v>0</v>
      </c>
      <c r="J18" s="211"/>
    </row>
    <row r="19" spans="1:10" ht="23.25" customHeight="1" x14ac:dyDescent="0.25">
      <c r="A19" s="139" t="s">
        <v>96</v>
      </c>
      <c r="B19" s="38" t="s">
        <v>29</v>
      </c>
      <c r="C19" s="62"/>
      <c r="D19" s="63"/>
      <c r="E19" s="209"/>
      <c r="F19" s="210"/>
      <c r="G19" s="209"/>
      <c r="H19" s="210"/>
      <c r="I19" s="209">
        <f>SUMIF(F49:F71,A19,I49:I71)</f>
        <v>0</v>
      </c>
      <c r="J19" s="211"/>
    </row>
    <row r="20" spans="1:10" ht="23.25" customHeight="1" x14ac:dyDescent="0.25">
      <c r="A20" s="139" t="s">
        <v>97</v>
      </c>
      <c r="B20" s="38" t="s">
        <v>30</v>
      </c>
      <c r="C20" s="62"/>
      <c r="D20" s="63"/>
      <c r="E20" s="209"/>
      <c r="F20" s="210"/>
      <c r="G20" s="209"/>
      <c r="H20" s="210"/>
      <c r="I20" s="209">
        <f>SUMIF(F49:F71,A20,I49:I71)</f>
        <v>0</v>
      </c>
      <c r="J20" s="211"/>
    </row>
    <row r="21" spans="1:10" ht="23.25" customHeight="1" x14ac:dyDescent="0.25">
      <c r="A21" s="2"/>
      <c r="B21" s="48" t="s">
        <v>31</v>
      </c>
      <c r="C21" s="64"/>
      <c r="D21" s="65"/>
      <c r="E21" s="212"/>
      <c r="F21" s="248"/>
      <c r="G21" s="212"/>
      <c r="H21" s="248"/>
      <c r="I21" s="212">
        <f>SUM(I16:J20)</f>
        <v>0</v>
      </c>
      <c r="J21" s="213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07">
        <f>ZakladDPHSniVypocet</f>
        <v>0</v>
      </c>
      <c r="H23" s="208"/>
      <c r="I23" s="208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05">
        <f>A23</f>
        <v>0</v>
      </c>
      <c r="H24" s="206"/>
      <c r="I24" s="206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7">
        <f>ZakladDPHZaklVypocet</f>
        <v>0</v>
      </c>
      <c r="H25" s="208"/>
      <c r="I25" s="208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5">
        <f>A25</f>
        <v>0</v>
      </c>
      <c r="H26" s="236"/>
      <c r="I26" s="236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7">
        <f>CenaCelkem-(ZakladDPHSni+DPHSni+ZakladDPHZakl+DPHZakl)</f>
        <v>0</v>
      </c>
      <c r="H27" s="237"/>
      <c r="I27" s="237"/>
      <c r="J27" s="41" t="str">
        <f t="shared" si="0"/>
        <v>CZK</v>
      </c>
    </row>
    <row r="28" spans="1:10" ht="27.75" hidden="1" customHeight="1" thickBot="1" x14ac:dyDescent="0.3">
      <c r="A28" s="2"/>
      <c r="B28" s="112" t="s">
        <v>25</v>
      </c>
      <c r="C28" s="113"/>
      <c r="D28" s="113"/>
      <c r="E28" s="114"/>
      <c r="F28" s="115"/>
      <c r="G28" s="215">
        <f>ZakladDPHSniVypocet+ZakladDPHZaklVypocet</f>
        <v>0</v>
      </c>
      <c r="H28" s="215"/>
      <c r="I28" s="215"/>
      <c r="J28" s="116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2" t="s">
        <v>37</v>
      </c>
      <c r="C29" s="117"/>
      <c r="D29" s="117"/>
      <c r="E29" s="117"/>
      <c r="F29" s="118"/>
      <c r="G29" s="214">
        <f>A27</f>
        <v>0</v>
      </c>
      <c r="H29" s="214"/>
      <c r="I29" s="214"/>
      <c r="J29" s="119" t="s">
        <v>50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6"/>
      <c r="E34" s="217"/>
      <c r="G34" s="218"/>
      <c r="H34" s="219"/>
      <c r="I34" s="219"/>
      <c r="J34" s="25"/>
    </row>
    <row r="35" spans="1:10" ht="12.75" customHeight="1" x14ac:dyDescent="0.25">
      <c r="A35" s="2"/>
      <c r="B35" s="2"/>
      <c r="D35" s="204" t="s">
        <v>2</v>
      </c>
      <c r="E35" s="20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5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5">
      <c r="A39" s="88">
        <v>1</v>
      </c>
      <c r="B39" s="98" t="s">
        <v>48</v>
      </c>
      <c r="C39" s="199"/>
      <c r="D39" s="199"/>
      <c r="E39" s="199"/>
      <c r="F39" s="99">
        <f>'02 2022133 Pol'!AE839</f>
        <v>0</v>
      </c>
      <c r="G39" s="100">
        <f>'02 2022133 Pol'!AF839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5">
      <c r="A40" s="88">
        <v>2</v>
      </c>
      <c r="B40" s="103" t="s">
        <v>43</v>
      </c>
      <c r="C40" s="200" t="s">
        <v>44</v>
      </c>
      <c r="D40" s="200"/>
      <c r="E40" s="200"/>
      <c r="F40" s="104">
        <f>'02 2022133 Pol'!AE839</f>
        <v>0</v>
      </c>
      <c r="G40" s="105">
        <f>'02 2022133 Pol'!AF839</f>
        <v>0</v>
      </c>
      <c r="H40" s="105">
        <f>(F40*SazbaDPH1/100)+(G40*SazbaDPH2/100)</f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hidden="1" customHeight="1" x14ac:dyDescent="0.25">
      <c r="A41" s="88">
        <v>3</v>
      </c>
      <c r="B41" s="107" t="s">
        <v>41</v>
      </c>
      <c r="C41" s="199" t="s">
        <v>42</v>
      </c>
      <c r="D41" s="199"/>
      <c r="E41" s="199"/>
      <c r="F41" s="108">
        <f>'02 2022133 Pol'!AE839</f>
        <v>0</v>
      </c>
      <c r="G41" s="101">
        <f>'02 2022133 Pol'!AF839</f>
        <v>0</v>
      </c>
      <c r="H41" s="101">
        <f>(F41*SazbaDPH1/100)+(G41*SazbaDPH2/100)</f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5">
      <c r="A42" s="88"/>
      <c r="B42" s="201" t="s">
        <v>49</v>
      </c>
      <c r="C42" s="202"/>
      <c r="D42" s="202"/>
      <c r="E42" s="203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6" x14ac:dyDescent="0.3">
      <c r="B46" s="120" t="s">
        <v>51</v>
      </c>
    </row>
    <row r="48" spans="1:10" ht="25.5" customHeight="1" x14ac:dyDescent="0.25">
      <c r="A48" s="122"/>
      <c r="B48" s="125" t="s">
        <v>18</v>
      </c>
      <c r="C48" s="125" t="s">
        <v>6</v>
      </c>
      <c r="D48" s="126"/>
      <c r="E48" s="126"/>
      <c r="F48" s="127" t="s">
        <v>52</v>
      </c>
      <c r="G48" s="127"/>
      <c r="H48" s="127"/>
      <c r="I48" s="127" t="s">
        <v>31</v>
      </c>
      <c r="J48" s="127" t="s">
        <v>0</v>
      </c>
    </row>
    <row r="49" spans="1:10" ht="36.75" customHeight="1" x14ac:dyDescent="0.25">
      <c r="A49" s="123"/>
      <c r="B49" s="128" t="s">
        <v>53</v>
      </c>
      <c r="C49" s="197" t="s">
        <v>54</v>
      </c>
      <c r="D49" s="198"/>
      <c r="E49" s="198"/>
      <c r="F49" s="135" t="s">
        <v>26</v>
      </c>
      <c r="G49" s="136"/>
      <c r="H49" s="136"/>
      <c r="I49" s="136">
        <f>'02 2022133 Pol'!G8</f>
        <v>0</v>
      </c>
      <c r="J49" s="132" t="str">
        <f>IF(I72=0,"",I49/I72*100)</f>
        <v/>
      </c>
    </row>
    <row r="50" spans="1:10" ht="36.75" customHeight="1" x14ac:dyDescent="0.25">
      <c r="A50" s="123"/>
      <c r="B50" s="128" t="s">
        <v>55</v>
      </c>
      <c r="C50" s="197" t="s">
        <v>56</v>
      </c>
      <c r="D50" s="198"/>
      <c r="E50" s="198"/>
      <c r="F50" s="135" t="s">
        <v>26</v>
      </c>
      <c r="G50" s="136"/>
      <c r="H50" s="136"/>
      <c r="I50" s="136">
        <f>'02 2022133 Pol'!G88</f>
        <v>0</v>
      </c>
      <c r="J50" s="132" t="str">
        <f>IF(I72=0,"",I50/I72*100)</f>
        <v/>
      </c>
    </row>
    <row r="51" spans="1:10" ht="36.75" customHeight="1" x14ac:dyDescent="0.25">
      <c r="A51" s="123"/>
      <c r="B51" s="128" t="s">
        <v>57</v>
      </c>
      <c r="C51" s="197" t="s">
        <v>58</v>
      </c>
      <c r="D51" s="198"/>
      <c r="E51" s="198"/>
      <c r="F51" s="135" t="s">
        <v>26</v>
      </c>
      <c r="G51" s="136"/>
      <c r="H51" s="136"/>
      <c r="I51" s="136">
        <f>'02 2022133 Pol'!G106</f>
        <v>0</v>
      </c>
      <c r="J51" s="132" t="str">
        <f>IF(I72=0,"",I51/I72*100)</f>
        <v/>
      </c>
    </row>
    <row r="52" spans="1:10" ht="36.75" customHeight="1" x14ac:dyDescent="0.25">
      <c r="A52" s="123"/>
      <c r="B52" s="128" t="s">
        <v>59</v>
      </c>
      <c r="C52" s="197" t="s">
        <v>60</v>
      </c>
      <c r="D52" s="198"/>
      <c r="E52" s="198"/>
      <c r="F52" s="135" t="s">
        <v>26</v>
      </c>
      <c r="G52" s="136"/>
      <c r="H52" s="136"/>
      <c r="I52" s="136">
        <f>'02 2022133 Pol'!G114</f>
        <v>0</v>
      </c>
      <c r="J52" s="132" t="str">
        <f>IF(I72=0,"",I52/I72*100)</f>
        <v/>
      </c>
    </row>
    <row r="53" spans="1:10" ht="36.75" customHeight="1" x14ac:dyDescent="0.25">
      <c r="A53" s="123"/>
      <c r="B53" s="128" t="s">
        <v>61</v>
      </c>
      <c r="C53" s="197" t="s">
        <v>62</v>
      </c>
      <c r="D53" s="198"/>
      <c r="E53" s="198"/>
      <c r="F53" s="135" t="s">
        <v>26</v>
      </c>
      <c r="G53" s="136"/>
      <c r="H53" s="136"/>
      <c r="I53" s="136">
        <f>'02 2022133 Pol'!G151</f>
        <v>0</v>
      </c>
      <c r="J53" s="132" t="str">
        <f>IF(I72=0,"",I53/I72*100)</f>
        <v/>
      </c>
    </row>
    <row r="54" spans="1:10" ht="36.75" customHeight="1" x14ac:dyDescent="0.25">
      <c r="A54" s="123"/>
      <c r="B54" s="128" t="s">
        <v>63</v>
      </c>
      <c r="C54" s="197" t="s">
        <v>64</v>
      </c>
      <c r="D54" s="198"/>
      <c r="E54" s="198"/>
      <c r="F54" s="135" t="s">
        <v>26</v>
      </c>
      <c r="G54" s="136"/>
      <c r="H54" s="136"/>
      <c r="I54" s="136">
        <f>'02 2022133 Pol'!G157</f>
        <v>0</v>
      </c>
      <c r="J54" s="132" t="str">
        <f>IF(I72=0,"",I54/I72*100)</f>
        <v/>
      </c>
    </row>
    <row r="55" spans="1:10" ht="36.75" customHeight="1" x14ac:dyDescent="0.25">
      <c r="A55" s="123"/>
      <c r="B55" s="128" t="s">
        <v>65</v>
      </c>
      <c r="C55" s="197" t="s">
        <v>66</v>
      </c>
      <c r="D55" s="198"/>
      <c r="E55" s="198"/>
      <c r="F55" s="135" t="s">
        <v>26</v>
      </c>
      <c r="G55" s="136"/>
      <c r="H55" s="136"/>
      <c r="I55" s="136">
        <f>'02 2022133 Pol'!G370</f>
        <v>0</v>
      </c>
      <c r="J55" s="132" t="str">
        <f>IF(I72=0,"",I55/I72*100)</f>
        <v/>
      </c>
    </row>
    <row r="56" spans="1:10" ht="36.75" customHeight="1" x14ac:dyDescent="0.25">
      <c r="A56" s="123"/>
      <c r="B56" s="128" t="s">
        <v>67</v>
      </c>
      <c r="C56" s="197" t="s">
        <v>68</v>
      </c>
      <c r="D56" s="198"/>
      <c r="E56" s="198"/>
      <c r="F56" s="135" t="s">
        <v>26</v>
      </c>
      <c r="G56" s="136"/>
      <c r="H56" s="136"/>
      <c r="I56" s="136">
        <f>'02 2022133 Pol'!G432</f>
        <v>0</v>
      </c>
      <c r="J56" s="132" t="str">
        <f>IF(I72=0,"",I56/I72*100)</f>
        <v/>
      </c>
    </row>
    <row r="57" spans="1:10" ht="36.75" customHeight="1" x14ac:dyDescent="0.25">
      <c r="A57" s="123"/>
      <c r="B57" s="128" t="s">
        <v>69</v>
      </c>
      <c r="C57" s="197" t="s">
        <v>70</v>
      </c>
      <c r="D57" s="198"/>
      <c r="E57" s="198"/>
      <c r="F57" s="135" t="s">
        <v>26</v>
      </c>
      <c r="G57" s="136"/>
      <c r="H57" s="136"/>
      <c r="I57" s="136">
        <f>'02 2022133 Pol'!G456</f>
        <v>0</v>
      </c>
      <c r="J57" s="132" t="str">
        <f>IF(I72=0,"",I57/I72*100)</f>
        <v/>
      </c>
    </row>
    <row r="58" spans="1:10" ht="36.75" customHeight="1" x14ac:dyDescent="0.25">
      <c r="A58" s="123"/>
      <c r="B58" s="128" t="s">
        <v>71</v>
      </c>
      <c r="C58" s="197" t="s">
        <v>72</v>
      </c>
      <c r="D58" s="198"/>
      <c r="E58" s="198"/>
      <c r="F58" s="135" t="s">
        <v>26</v>
      </c>
      <c r="G58" s="136"/>
      <c r="H58" s="136"/>
      <c r="I58" s="136">
        <f>'02 2022133 Pol'!G464</f>
        <v>0</v>
      </c>
      <c r="J58" s="132" t="str">
        <f>IF(I72=0,"",I58/I72*100)</f>
        <v/>
      </c>
    </row>
    <row r="59" spans="1:10" ht="36.75" customHeight="1" x14ac:dyDescent="0.25">
      <c r="A59" s="123"/>
      <c r="B59" s="128" t="s">
        <v>73</v>
      </c>
      <c r="C59" s="197" t="s">
        <v>74</v>
      </c>
      <c r="D59" s="198"/>
      <c r="E59" s="198"/>
      <c r="F59" s="135" t="s">
        <v>26</v>
      </c>
      <c r="G59" s="136"/>
      <c r="H59" s="136"/>
      <c r="I59" s="136">
        <f>'02 2022133 Pol'!G487</f>
        <v>0</v>
      </c>
      <c r="J59" s="132" t="str">
        <f>IF(I72=0,"",I59/I72*100)</f>
        <v/>
      </c>
    </row>
    <row r="60" spans="1:10" ht="36.75" customHeight="1" x14ac:dyDescent="0.25">
      <c r="A60" s="123"/>
      <c r="B60" s="128" t="s">
        <v>75</v>
      </c>
      <c r="C60" s="197" t="s">
        <v>76</v>
      </c>
      <c r="D60" s="198"/>
      <c r="E60" s="198"/>
      <c r="F60" s="135" t="s">
        <v>26</v>
      </c>
      <c r="G60" s="136"/>
      <c r="H60" s="136"/>
      <c r="I60" s="136">
        <f>'02 2022133 Pol'!G514</f>
        <v>0</v>
      </c>
      <c r="J60" s="132" t="str">
        <f>IF(I72=0,"",I60/I72*100)</f>
        <v/>
      </c>
    </row>
    <row r="61" spans="1:10" ht="36.75" customHeight="1" x14ac:dyDescent="0.25">
      <c r="A61" s="123"/>
      <c r="B61" s="128" t="s">
        <v>77</v>
      </c>
      <c r="C61" s="197" t="s">
        <v>78</v>
      </c>
      <c r="D61" s="198"/>
      <c r="E61" s="198"/>
      <c r="F61" s="135" t="s">
        <v>26</v>
      </c>
      <c r="G61" s="136"/>
      <c r="H61" s="136"/>
      <c r="I61" s="136">
        <f>'02 2022133 Pol'!G597</f>
        <v>0</v>
      </c>
      <c r="J61" s="132" t="str">
        <f>IF(I72=0,"",I61/I72*100)</f>
        <v/>
      </c>
    </row>
    <row r="62" spans="1:10" ht="36.75" customHeight="1" x14ac:dyDescent="0.25">
      <c r="A62" s="123"/>
      <c r="B62" s="128" t="s">
        <v>79</v>
      </c>
      <c r="C62" s="197" t="s">
        <v>80</v>
      </c>
      <c r="D62" s="198"/>
      <c r="E62" s="198"/>
      <c r="F62" s="135" t="s">
        <v>27</v>
      </c>
      <c r="G62" s="136"/>
      <c r="H62" s="136"/>
      <c r="I62" s="136">
        <f>'02 2022133 Pol'!G599</f>
        <v>0</v>
      </c>
      <c r="J62" s="132" t="str">
        <f>IF(I72=0,"",I62/I72*100)</f>
        <v/>
      </c>
    </row>
    <row r="63" spans="1:10" ht="36.75" customHeight="1" x14ac:dyDescent="0.25">
      <c r="A63" s="123"/>
      <c r="B63" s="128" t="s">
        <v>81</v>
      </c>
      <c r="C63" s="197" t="s">
        <v>82</v>
      </c>
      <c r="D63" s="198"/>
      <c r="E63" s="198"/>
      <c r="F63" s="135" t="s">
        <v>27</v>
      </c>
      <c r="G63" s="136"/>
      <c r="H63" s="136"/>
      <c r="I63" s="136">
        <f>'02 2022133 Pol'!G711</f>
        <v>0</v>
      </c>
      <c r="J63" s="132" t="str">
        <f>IF(I72=0,"",I63/I72*100)</f>
        <v/>
      </c>
    </row>
    <row r="64" spans="1:10" ht="36.75" customHeight="1" x14ac:dyDescent="0.25">
      <c r="A64" s="123"/>
      <c r="B64" s="128" t="s">
        <v>83</v>
      </c>
      <c r="C64" s="197" t="s">
        <v>84</v>
      </c>
      <c r="D64" s="198"/>
      <c r="E64" s="198"/>
      <c r="F64" s="135" t="s">
        <v>27</v>
      </c>
      <c r="G64" s="136"/>
      <c r="H64" s="136"/>
      <c r="I64" s="136">
        <f>'02 2022133 Pol'!G732</f>
        <v>0</v>
      </c>
      <c r="J64" s="132" t="str">
        <f>IF(I72=0,"",I64/I72*100)</f>
        <v/>
      </c>
    </row>
    <row r="65" spans="1:10" ht="36.75" customHeight="1" x14ac:dyDescent="0.25">
      <c r="A65" s="123"/>
      <c r="B65" s="128" t="s">
        <v>85</v>
      </c>
      <c r="C65" s="197" t="s">
        <v>86</v>
      </c>
      <c r="D65" s="198"/>
      <c r="E65" s="198"/>
      <c r="F65" s="135" t="s">
        <v>27</v>
      </c>
      <c r="G65" s="136"/>
      <c r="H65" s="136"/>
      <c r="I65" s="136">
        <f>'02 2022133 Pol'!G743</f>
        <v>0</v>
      </c>
      <c r="J65" s="132" t="str">
        <f>IF(I72=0,"",I65/I72*100)</f>
        <v/>
      </c>
    </row>
    <row r="66" spans="1:10" ht="36.75" customHeight="1" x14ac:dyDescent="0.25">
      <c r="A66" s="123"/>
      <c r="B66" s="128" t="s">
        <v>87</v>
      </c>
      <c r="C66" s="197" t="s">
        <v>88</v>
      </c>
      <c r="D66" s="198"/>
      <c r="E66" s="198"/>
      <c r="F66" s="135" t="s">
        <v>27</v>
      </c>
      <c r="G66" s="136"/>
      <c r="H66" s="136"/>
      <c r="I66" s="136">
        <f>'02 2022133 Pol'!G748</f>
        <v>0</v>
      </c>
      <c r="J66" s="132" t="str">
        <f>IF(I72=0,"",I66/I72*100)</f>
        <v/>
      </c>
    </row>
    <row r="67" spans="1:10" ht="36.75" customHeight="1" x14ac:dyDescent="0.25">
      <c r="A67" s="123"/>
      <c r="B67" s="128" t="s">
        <v>89</v>
      </c>
      <c r="C67" s="197" t="s">
        <v>90</v>
      </c>
      <c r="D67" s="198"/>
      <c r="E67" s="198"/>
      <c r="F67" s="135" t="s">
        <v>27</v>
      </c>
      <c r="G67" s="136"/>
      <c r="H67" s="136"/>
      <c r="I67" s="136">
        <f>'02 2022133 Pol'!G758</f>
        <v>0</v>
      </c>
      <c r="J67" s="132" t="str">
        <f>IF(I72=0,"",I67/I72*100)</f>
        <v/>
      </c>
    </row>
    <row r="68" spans="1:10" ht="36.75" customHeight="1" x14ac:dyDescent="0.25">
      <c r="A68" s="123"/>
      <c r="B68" s="128" t="s">
        <v>91</v>
      </c>
      <c r="C68" s="197" t="s">
        <v>92</v>
      </c>
      <c r="D68" s="198"/>
      <c r="E68" s="198"/>
      <c r="F68" s="135" t="s">
        <v>28</v>
      </c>
      <c r="G68" s="136"/>
      <c r="H68" s="136"/>
      <c r="I68" s="136">
        <f>'02 2022133 Pol'!G775</f>
        <v>0</v>
      </c>
      <c r="J68" s="132" t="str">
        <f>IF(I72=0,"",I68/I72*100)</f>
        <v/>
      </c>
    </row>
    <row r="69" spans="1:10" ht="36.75" customHeight="1" x14ac:dyDescent="0.25">
      <c r="A69" s="123"/>
      <c r="B69" s="128" t="s">
        <v>93</v>
      </c>
      <c r="C69" s="197" t="s">
        <v>94</v>
      </c>
      <c r="D69" s="198"/>
      <c r="E69" s="198"/>
      <c r="F69" s="135" t="s">
        <v>95</v>
      </c>
      <c r="G69" s="136"/>
      <c r="H69" s="136"/>
      <c r="I69" s="136">
        <f>'02 2022133 Pol'!G800</f>
        <v>0</v>
      </c>
      <c r="J69" s="132" t="str">
        <f>IF(I72=0,"",I69/I72*100)</f>
        <v/>
      </c>
    </row>
    <row r="70" spans="1:10" ht="36.75" customHeight="1" x14ac:dyDescent="0.25">
      <c r="A70" s="123"/>
      <c r="B70" s="128" t="s">
        <v>96</v>
      </c>
      <c r="C70" s="197" t="s">
        <v>29</v>
      </c>
      <c r="D70" s="198"/>
      <c r="E70" s="198"/>
      <c r="F70" s="135" t="s">
        <v>96</v>
      </c>
      <c r="G70" s="136"/>
      <c r="H70" s="136"/>
      <c r="I70" s="136">
        <f>'02 2022133 Pol'!G824</f>
        <v>0</v>
      </c>
      <c r="J70" s="132" t="str">
        <f>IF(I72=0,"",I70/I72*100)</f>
        <v/>
      </c>
    </row>
    <row r="71" spans="1:10" ht="36.75" customHeight="1" x14ac:dyDescent="0.25">
      <c r="A71" s="123"/>
      <c r="B71" s="128" t="s">
        <v>97</v>
      </c>
      <c r="C71" s="197" t="s">
        <v>30</v>
      </c>
      <c r="D71" s="198"/>
      <c r="E71" s="198"/>
      <c r="F71" s="135" t="s">
        <v>97</v>
      </c>
      <c r="G71" s="136"/>
      <c r="H71" s="136"/>
      <c r="I71" s="136">
        <f>'02 2022133 Pol'!G832</f>
        <v>0</v>
      </c>
      <c r="J71" s="132" t="str">
        <f>IF(I72=0,"",I71/I72*100)</f>
        <v/>
      </c>
    </row>
    <row r="72" spans="1:10" ht="25.5" customHeight="1" x14ac:dyDescent="0.25">
      <c r="A72" s="124"/>
      <c r="B72" s="129" t="s">
        <v>1</v>
      </c>
      <c r="C72" s="130"/>
      <c r="D72" s="131"/>
      <c r="E72" s="131"/>
      <c r="F72" s="137"/>
      <c r="G72" s="138"/>
      <c r="H72" s="138"/>
      <c r="I72" s="138">
        <f>SUM(I49:I71)</f>
        <v>0</v>
      </c>
      <c r="J72" s="133">
        <f>SUM(J49:J71)</f>
        <v>0</v>
      </c>
    </row>
    <row r="73" spans="1:10" x14ac:dyDescent="0.25">
      <c r="F73" s="87"/>
      <c r="G73" s="87"/>
      <c r="H73" s="87"/>
      <c r="I73" s="87"/>
      <c r="J73" s="134"/>
    </row>
    <row r="74" spans="1:10" x14ac:dyDescent="0.25">
      <c r="F74" s="87"/>
      <c r="G74" s="87"/>
      <c r="H74" s="87"/>
      <c r="I74" s="87"/>
      <c r="J74" s="134"/>
    </row>
    <row r="75" spans="1:10" x14ac:dyDescent="0.25">
      <c r="F75" s="87"/>
      <c r="G75" s="87"/>
      <c r="H75" s="87"/>
      <c r="I75" s="87"/>
      <c r="J75" s="134"/>
    </row>
  </sheetData>
  <sheetProtection algorithmName="SHA-512" hashValue="35TBH++Cs1d3fGRAIwzkuyn3eE3I7wwcPWmKD8mJUWyee9lusTjx3KgeGFdMD54BHU2WicO6Lf1M4uYWAb4yvw==" saltValue="h/TQjrTwHWFdUbMxJxD7w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9" t="s">
        <v>7</v>
      </c>
      <c r="B1" s="249"/>
      <c r="C1" s="250"/>
      <c r="D1" s="249"/>
      <c r="E1" s="249"/>
      <c r="F1" s="249"/>
      <c r="G1" s="249"/>
    </row>
    <row r="2" spans="1:7" ht="24.9" customHeight="1" x14ac:dyDescent="0.25">
      <c r="A2" s="50" t="s">
        <v>8</v>
      </c>
      <c r="B2" s="49"/>
      <c r="C2" s="251"/>
      <c r="D2" s="251"/>
      <c r="E2" s="251"/>
      <c r="F2" s="251"/>
      <c r="G2" s="252"/>
    </row>
    <row r="3" spans="1:7" ht="24.9" customHeight="1" x14ac:dyDescent="0.25">
      <c r="A3" s="50" t="s">
        <v>9</v>
      </c>
      <c r="B3" s="49"/>
      <c r="C3" s="251"/>
      <c r="D3" s="251"/>
      <c r="E3" s="251"/>
      <c r="F3" s="251"/>
      <c r="G3" s="252"/>
    </row>
    <row r="4" spans="1:7" ht="24.9" customHeight="1" x14ac:dyDescent="0.25">
      <c r="A4" s="50" t="s">
        <v>10</v>
      </c>
      <c r="B4" s="49"/>
      <c r="C4" s="251"/>
      <c r="D4" s="251"/>
      <c r="E4" s="251"/>
      <c r="F4" s="251"/>
      <c r="G4" s="252"/>
    </row>
    <row r="5" spans="1:7" x14ac:dyDescent="0.25">
      <c r="B5" s="4"/>
      <c r="C5" s="5"/>
      <c r="D5" s="6"/>
    </row>
  </sheetData>
  <sheetProtection algorithmName="SHA-512" hashValue="KasLYlPF8T6NJ1CGWYsdgOwhEpWlmUVpyzdYLK8DqlIlB32V3+HUx9Hs9GP/PE5IelVK1cAlHu4vg0RegBv8CQ==" saltValue="t5n/2KX5al49Ov3gsYJal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13145-0E9F-4C98-AAC3-479E794DD559}">
  <sheetPr>
    <outlinePr summaryBelow="0"/>
  </sheetPr>
  <dimension ref="A1:BH5000"/>
  <sheetViews>
    <sheetView tabSelected="1" workbookViewId="0">
      <pane ySplit="7" topLeftCell="A128" activePane="bottomLeft" state="frozen"/>
      <selection pane="bottomLeft" activeCell="C139" sqref="C139:G139"/>
    </sheetView>
  </sheetViews>
  <sheetFormatPr defaultRowHeight="13.2" outlineLevelRow="3" x14ac:dyDescent="0.25"/>
  <cols>
    <col min="1" max="1" width="3.44140625" customWidth="1"/>
    <col min="2" max="2" width="12.6640625" style="121" customWidth="1"/>
    <col min="3" max="3" width="38.33203125" style="121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8" width="0" hidden="1" customWidth="1"/>
    <col min="20" max="20" width="9.21875" customWidth="1"/>
    <col min="21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57" t="s">
        <v>7</v>
      </c>
      <c r="B1" s="257"/>
      <c r="C1" s="257"/>
      <c r="D1" s="257"/>
      <c r="E1" s="257"/>
      <c r="F1" s="257"/>
      <c r="G1" s="257"/>
      <c r="AG1" t="s">
        <v>98</v>
      </c>
    </row>
    <row r="2" spans="1:60" ht="25.05" customHeight="1" x14ac:dyDescent="0.25">
      <c r="A2" s="50" t="s">
        <v>8</v>
      </c>
      <c r="B2" s="49" t="s">
        <v>41</v>
      </c>
      <c r="C2" s="258" t="s">
        <v>47</v>
      </c>
      <c r="D2" s="259"/>
      <c r="E2" s="259"/>
      <c r="F2" s="259"/>
      <c r="G2" s="260"/>
      <c r="AG2" t="s">
        <v>99</v>
      </c>
    </row>
    <row r="3" spans="1:60" ht="25.05" customHeight="1" x14ac:dyDescent="0.25">
      <c r="A3" s="50" t="s">
        <v>9</v>
      </c>
      <c r="B3" s="49" t="s">
        <v>43</v>
      </c>
      <c r="C3" s="258" t="s">
        <v>44</v>
      </c>
      <c r="D3" s="259"/>
      <c r="E3" s="259"/>
      <c r="F3" s="259"/>
      <c r="G3" s="260"/>
      <c r="AC3" s="121" t="s">
        <v>99</v>
      </c>
      <c r="AG3" t="s">
        <v>100</v>
      </c>
    </row>
    <row r="4" spans="1:60" ht="25.05" customHeight="1" x14ac:dyDescent="0.25">
      <c r="A4" s="140" t="s">
        <v>10</v>
      </c>
      <c r="B4" s="141" t="s">
        <v>41</v>
      </c>
      <c r="C4" s="261" t="s">
        <v>42</v>
      </c>
      <c r="D4" s="262"/>
      <c r="E4" s="262"/>
      <c r="F4" s="262"/>
      <c r="G4" s="263"/>
      <c r="AG4" t="s">
        <v>101</v>
      </c>
    </row>
    <row r="5" spans="1:60" x14ac:dyDescent="0.25">
      <c r="D5" s="10"/>
    </row>
    <row r="6" spans="1:60" ht="39.6" x14ac:dyDescent="0.25">
      <c r="A6" s="143" t="s">
        <v>102</v>
      </c>
      <c r="B6" s="145" t="s">
        <v>103</v>
      </c>
      <c r="C6" s="145" t="s">
        <v>104</v>
      </c>
      <c r="D6" s="144" t="s">
        <v>105</v>
      </c>
      <c r="E6" s="143" t="s">
        <v>106</v>
      </c>
      <c r="F6" s="142" t="s">
        <v>107</v>
      </c>
      <c r="G6" s="143" t="s">
        <v>31</v>
      </c>
      <c r="H6" s="146" t="s">
        <v>32</v>
      </c>
      <c r="I6" s="146" t="s">
        <v>108</v>
      </c>
      <c r="J6" s="146" t="s">
        <v>33</v>
      </c>
      <c r="K6" s="146" t="s">
        <v>109</v>
      </c>
      <c r="L6" s="146" t="s">
        <v>110</v>
      </c>
      <c r="M6" s="146" t="s">
        <v>111</v>
      </c>
      <c r="N6" s="146" t="s">
        <v>112</v>
      </c>
      <c r="O6" s="146" t="s">
        <v>113</v>
      </c>
      <c r="P6" s="146" t="s">
        <v>114</v>
      </c>
      <c r="Q6" s="146" t="s">
        <v>115</v>
      </c>
      <c r="R6" s="146" t="s">
        <v>116</v>
      </c>
      <c r="S6" s="146" t="s">
        <v>117</v>
      </c>
      <c r="T6" s="146" t="s">
        <v>118</v>
      </c>
      <c r="U6" s="146" t="s">
        <v>119</v>
      </c>
      <c r="V6" s="146" t="s">
        <v>120</v>
      </c>
      <c r="W6" s="146" t="s">
        <v>121</v>
      </c>
      <c r="X6" s="146" t="s">
        <v>122</v>
      </c>
      <c r="Y6" s="146" t="s">
        <v>123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6" t="s">
        <v>124</v>
      </c>
      <c r="B8" s="167" t="s">
        <v>53</v>
      </c>
      <c r="C8" s="188" t="s">
        <v>54</v>
      </c>
      <c r="D8" s="168"/>
      <c r="E8" s="169"/>
      <c r="F8" s="170"/>
      <c r="G8" s="170">
        <f>SUMIF(AG9:AG87,"&lt;&gt;NOR",G9:G87)</f>
        <v>0</v>
      </c>
      <c r="H8" s="170"/>
      <c r="I8" s="170">
        <f>SUM(I9:I87)</f>
        <v>0</v>
      </c>
      <c r="J8" s="170"/>
      <c r="K8" s="170">
        <f>SUM(K9:K87)</f>
        <v>0</v>
      </c>
      <c r="L8" s="170"/>
      <c r="M8" s="170">
        <f>SUM(M9:M87)</f>
        <v>0</v>
      </c>
      <c r="N8" s="169"/>
      <c r="O8" s="169">
        <f>SUM(O9:O87)</f>
        <v>7.14</v>
      </c>
      <c r="P8" s="169"/>
      <c r="Q8" s="169">
        <f>SUM(Q9:Q87)</f>
        <v>21.519999999999996</v>
      </c>
      <c r="R8" s="170"/>
      <c r="S8" s="170"/>
      <c r="T8" s="171"/>
      <c r="U8" s="165"/>
      <c r="V8" s="165">
        <f>SUM(V9:V87)</f>
        <v>154.54</v>
      </c>
      <c r="W8" s="165"/>
      <c r="X8" s="165"/>
      <c r="Y8" s="165"/>
      <c r="AG8" t="s">
        <v>125</v>
      </c>
    </row>
    <row r="9" spans="1:60" outlineLevel="1" x14ac:dyDescent="0.25">
      <c r="A9" s="173">
        <v>1</v>
      </c>
      <c r="B9" s="174" t="s">
        <v>126</v>
      </c>
      <c r="C9" s="189" t="s">
        <v>127</v>
      </c>
      <c r="D9" s="175" t="s">
        <v>128</v>
      </c>
      <c r="E9" s="176">
        <v>15.385999999999999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0</v>
      </c>
      <c r="N9" s="176">
        <v>0</v>
      </c>
      <c r="O9" s="176">
        <f>ROUND(E9*N9,2)</f>
        <v>0</v>
      </c>
      <c r="P9" s="176">
        <v>0.22</v>
      </c>
      <c r="Q9" s="176">
        <f>ROUND(E9*P9,2)</f>
        <v>3.38</v>
      </c>
      <c r="R9" s="178"/>
      <c r="S9" s="178" t="s">
        <v>129</v>
      </c>
      <c r="T9" s="179" t="s">
        <v>129</v>
      </c>
      <c r="U9" s="157">
        <v>0.42099999999999999</v>
      </c>
      <c r="V9" s="157">
        <f>ROUND(E9*U9,2)</f>
        <v>6.48</v>
      </c>
      <c r="W9" s="157"/>
      <c r="X9" s="157" t="s">
        <v>130</v>
      </c>
      <c r="Y9" s="157" t="s">
        <v>131</v>
      </c>
      <c r="Z9" s="147"/>
      <c r="AA9" s="147"/>
      <c r="AB9" s="147"/>
      <c r="AC9" s="147"/>
      <c r="AD9" s="147"/>
      <c r="AE9" s="147"/>
      <c r="AF9" s="147"/>
      <c r="AG9" s="147" t="s">
        <v>132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90" t="s">
        <v>133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134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5">
      <c r="A11" s="154"/>
      <c r="B11" s="155"/>
      <c r="C11" s="190" t="s">
        <v>135</v>
      </c>
      <c r="D11" s="158"/>
      <c r="E11" s="159">
        <v>15.385999999999999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134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3">
        <v>2</v>
      </c>
      <c r="B12" s="174" t="s">
        <v>136</v>
      </c>
      <c r="C12" s="189" t="s">
        <v>137</v>
      </c>
      <c r="D12" s="175" t="s">
        <v>128</v>
      </c>
      <c r="E12" s="176">
        <v>15.385999999999999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15</v>
      </c>
      <c r="M12" s="178">
        <f>G12*(1+L12/100)</f>
        <v>0</v>
      </c>
      <c r="N12" s="176">
        <v>0</v>
      </c>
      <c r="O12" s="176">
        <f>ROUND(E12*N12,2)</f>
        <v>0</v>
      </c>
      <c r="P12" s="176">
        <v>0.44</v>
      </c>
      <c r="Q12" s="176">
        <f>ROUND(E12*P12,2)</f>
        <v>6.77</v>
      </c>
      <c r="R12" s="178"/>
      <c r="S12" s="178" t="s">
        <v>129</v>
      </c>
      <c r="T12" s="179" t="s">
        <v>129</v>
      </c>
      <c r="U12" s="157">
        <v>0.63200000000000001</v>
      </c>
      <c r="V12" s="157">
        <f>ROUND(E12*U12,2)</f>
        <v>9.7200000000000006</v>
      </c>
      <c r="W12" s="157"/>
      <c r="X12" s="157" t="s">
        <v>130</v>
      </c>
      <c r="Y12" s="157" t="s">
        <v>131</v>
      </c>
      <c r="Z12" s="147"/>
      <c r="AA12" s="147"/>
      <c r="AB12" s="147"/>
      <c r="AC12" s="147"/>
      <c r="AD12" s="147"/>
      <c r="AE12" s="147"/>
      <c r="AF12" s="147"/>
      <c r="AG12" s="147" t="s">
        <v>132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5">
      <c r="A13" s="154"/>
      <c r="B13" s="155"/>
      <c r="C13" s="190" t="s">
        <v>133</v>
      </c>
      <c r="D13" s="158"/>
      <c r="E13" s="159"/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134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5">
      <c r="A14" s="154"/>
      <c r="B14" s="155"/>
      <c r="C14" s="190" t="s">
        <v>135</v>
      </c>
      <c r="D14" s="158"/>
      <c r="E14" s="159">
        <v>15.385999999999999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134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3">
        <v>3</v>
      </c>
      <c r="B15" s="174" t="s">
        <v>138</v>
      </c>
      <c r="C15" s="189" t="s">
        <v>139</v>
      </c>
      <c r="D15" s="175" t="s">
        <v>128</v>
      </c>
      <c r="E15" s="176">
        <v>15.385999999999999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15</v>
      </c>
      <c r="M15" s="178">
        <f>G15*(1+L15/100)</f>
        <v>0</v>
      </c>
      <c r="N15" s="176">
        <v>0</v>
      </c>
      <c r="O15" s="176">
        <f>ROUND(E15*N15,2)</f>
        <v>0</v>
      </c>
      <c r="P15" s="176">
        <v>0.22</v>
      </c>
      <c r="Q15" s="176">
        <f>ROUND(E15*P15,2)</f>
        <v>3.38</v>
      </c>
      <c r="R15" s="178"/>
      <c r="S15" s="178" t="s">
        <v>129</v>
      </c>
      <c r="T15" s="179" t="s">
        <v>129</v>
      </c>
      <c r="U15" s="157">
        <v>0.375</v>
      </c>
      <c r="V15" s="157">
        <f>ROUND(E15*U15,2)</f>
        <v>5.77</v>
      </c>
      <c r="W15" s="157"/>
      <c r="X15" s="157" t="s">
        <v>130</v>
      </c>
      <c r="Y15" s="157" t="s">
        <v>131</v>
      </c>
      <c r="Z15" s="147"/>
      <c r="AA15" s="147"/>
      <c r="AB15" s="147"/>
      <c r="AC15" s="147"/>
      <c r="AD15" s="147"/>
      <c r="AE15" s="147"/>
      <c r="AF15" s="147"/>
      <c r="AG15" s="147" t="s">
        <v>132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190" t="s">
        <v>133</v>
      </c>
      <c r="D16" s="158"/>
      <c r="E16" s="159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134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5">
      <c r="A17" s="154"/>
      <c r="B17" s="155"/>
      <c r="C17" s="190" t="s">
        <v>135</v>
      </c>
      <c r="D17" s="158"/>
      <c r="E17" s="159">
        <v>15.385999999999999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134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3">
        <v>4</v>
      </c>
      <c r="B18" s="174" t="s">
        <v>140</v>
      </c>
      <c r="C18" s="189" t="s">
        <v>141</v>
      </c>
      <c r="D18" s="175" t="s">
        <v>128</v>
      </c>
      <c r="E18" s="176">
        <v>10.692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15</v>
      </c>
      <c r="M18" s="178">
        <f>G18*(1+L18/100)</f>
        <v>0</v>
      </c>
      <c r="N18" s="176">
        <v>0</v>
      </c>
      <c r="O18" s="176">
        <f>ROUND(E18*N18,2)</f>
        <v>0</v>
      </c>
      <c r="P18" s="176">
        <v>0.48</v>
      </c>
      <c r="Q18" s="176">
        <f>ROUND(E18*P18,2)</f>
        <v>5.13</v>
      </c>
      <c r="R18" s="178"/>
      <c r="S18" s="178" t="s">
        <v>129</v>
      </c>
      <c r="T18" s="179" t="s">
        <v>129</v>
      </c>
      <c r="U18" s="157">
        <v>1.5069999999999999</v>
      </c>
      <c r="V18" s="157">
        <f>ROUND(E18*U18,2)</f>
        <v>16.11</v>
      </c>
      <c r="W18" s="157"/>
      <c r="X18" s="157" t="s">
        <v>130</v>
      </c>
      <c r="Y18" s="157" t="s">
        <v>131</v>
      </c>
      <c r="Z18" s="147"/>
      <c r="AA18" s="147"/>
      <c r="AB18" s="147"/>
      <c r="AC18" s="147"/>
      <c r="AD18" s="147"/>
      <c r="AE18" s="147"/>
      <c r="AF18" s="147"/>
      <c r="AG18" s="147" t="s">
        <v>132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5">
      <c r="A19" s="154"/>
      <c r="B19" s="155"/>
      <c r="C19" s="190" t="s">
        <v>142</v>
      </c>
      <c r="D19" s="158"/>
      <c r="E19" s="159">
        <v>10.692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134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73">
        <v>5</v>
      </c>
      <c r="B20" s="174" t="s">
        <v>143</v>
      </c>
      <c r="C20" s="189" t="s">
        <v>144</v>
      </c>
      <c r="D20" s="175" t="s">
        <v>145</v>
      </c>
      <c r="E20" s="176">
        <v>10.6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15</v>
      </c>
      <c r="M20" s="178">
        <f>G20*(1+L20/100)</f>
        <v>0</v>
      </c>
      <c r="N20" s="176">
        <v>0</v>
      </c>
      <c r="O20" s="176">
        <f>ROUND(E20*N20,2)</f>
        <v>0</v>
      </c>
      <c r="P20" s="176">
        <v>0.27</v>
      </c>
      <c r="Q20" s="176">
        <f>ROUND(E20*P20,2)</f>
        <v>2.86</v>
      </c>
      <c r="R20" s="178"/>
      <c r="S20" s="178" t="s">
        <v>129</v>
      </c>
      <c r="T20" s="179" t="s">
        <v>129</v>
      </c>
      <c r="U20" s="157">
        <v>0.123</v>
      </c>
      <c r="V20" s="157">
        <f>ROUND(E20*U20,2)</f>
        <v>1.3</v>
      </c>
      <c r="W20" s="157"/>
      <c r="X20" s="157" t="s">
        <v>130</v>
      </c>
      <c r="Y20" s="157" t="s">
        <v>131</v>
      </c>
      <c r="Z20" s="147"/>
      <c r="AA20" s="147"/>
      <c r="AB20" s="147"/>
      <c r="AC20" s="147"/>
      <c r="AD20" s="147"/>
      <c r="AE20" s="147"/>
      <c r="AF20" s="147"/>
      <c r="AG20" s="147" t="s">
        <v>132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5">
      <c r="A21" s="154"/>
      <c r="B21" s="155"/>
      <c r="C21" s="190" t="s">
        <v>146</v>
      </c>
      <c r="D21" s="158"/>
      <c r="E21" s="159">
        <v>10.6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134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3">
        <v>6</v>
      </c>
      <c r="B22" s="174" t="s">
        <v>147</v>
      </c>
      <c r="C22" s="189" t="s">
        <v>148</v>
      </c>
      <c r="D22" s="175" t="s">
        <v>149</v>
      </c>
      <c r="E22" s="176">
        <v>6.4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15</v>
      </c>
      <c r="M22" s="178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8"/>
      <c r="S22" s="178" t="s">
        <v>129</v>
      </c>
      <c r="T22" s="179" t="s">
        <v>129</v>
      </c>
      <c r="U22" s="157">
        <v>1.7629999999999999</v>
      </c>
      <c r="V22" s="157">
        <f>ROUND(E22*U22,2)</f>
        <v>11.28</v>
      </c>
      <c r="W22" s="157"/>
      <c r="X22" s="157" t="s">
        <v>130</v>
      </c>
      <c r="Y22" s="157" t="s">
        <v>131</v>
      </c>
      <c r="Z22" s="147"/>
      <c r="AA22" s="147"/>
      <c r="AB22" s="147"/>
      <c r="AC22" s="147"/>
      <c r="AD22" s="147"/>
      <c r="AE22" s="147"/>
      <c r="AF22" s="147"/>
      <c r="AG22" s="147" t="s">
        <v>132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190" t="s">
        <v>150</v>
      </c>
      <c r="D23" s="158"/>
      <c r="E23" s="159">
        <v>6.4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134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3">
        <v>7</v>
      </c>
      <c r="B24" s="174" t="s">
        <v>151</v>
      </c>
      <c r="C24" s="189" t="s">
        <v>152</v>
      </c>
      <c r="D24" s="175" t="s">
        <v>149</v>
      </c>
      <c r="E24" s="176">
        <v>30.948799999999999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15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129</v>
      </c>
      <c r="T24" s="179" t="s">
        <v>129</v>
      </c>
      <c r="U24" s="157">
        <v>0.36499999999999999</v>
      </c>
      <c r="V24" s="157">
        <f>ROUND(E24*U24,2)</f>
        <v>11.3</v>
      </c>
      <c r="W24" s="157"/>
      <c r="X24" s="157" t="s">
        <v>130</v>
      </c>
      <c r="Y24" s="157" t="s">
        <v>131</v>
      </c>
      <c r="Z24" s="147"/>
      <c r="AA24" s="147"/>
      <c r="AB24" s="147"/>
      <c r="AC24" s="147"/>
      <c r="AD24" s="147"/>
      <c r="AE24" s="147"/>
      <c r="AF24" s="147"/>
      <c r="AG24" s="147" t="s">
        <v>132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190" t="s">
        <v>153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134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5">
      <c r="A26" s="154"/>
      <c r="B26" s="155"/>
      <c r="C26" s="190" t="s">
        <v>154</v>
      </c>
      <c r="D26" s="158"/>
      <c r="E26" s="159"/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134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5">
      <c r="A27" s="154"/>
      <c r="B27" s="155"/>
      <c r="C27" s="190" t="s">
        <v>155</v>
      </c>
      <c r="D27" s="158"/>
      <c r="E27" s="159">
        <v>6.4896000000000003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134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5">
      <c r="A28" s="154"/>
      <c r="B28" s="155"/>
      <c r="C28" s="190" t="s">
        <v>156</v>
      </c>
      <c r="D28" s="158"/>
      <c r="E28" s="159">
        <v>3.0848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134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5">
      <c r="A29" s="154"/>
      <c r="B29" s="155"/>
      <c r="C29" s="190" t="s">
        <v>157</v>
      </c>
      <c r="D29" s="158"/>
      <c r="E29" s="159">
        <v>6.4896000000000003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134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5">
      <c r="A30" s="154"/>
      <c r="B30" s="155"/>
      <c r="C30" s="190" t="s">
        <v>158</v>
      </c>
      <c r="D30" s="158"/>
      <c r="E30" s="159">
        <v>3.0848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134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5">
      <c r="A31" s="154"/>
      <c r="B31" s="155"/>
      <c r="C31" s="191" t="s">
        <v>159</v>
      </c>
      <c r="D31" s="160"/>
      <c r="E31" s="161">
        <v>19.148800000000001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134</v>
      </c>
      <c r="AH31" s="147">
        <v>1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5">
      <c r="A32" s="154"/>
      <c r="B32" s="155"/>
      <c r="C32" s="190" t="s">
        <v>160</v>
      </c>
      <c r="D32" s="158"/>
      <c r="E32" s="159">
        <v>1.3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134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5">
      <c r="A33" s="154"/>
      <c r="B33" s="155"/>
      <c r="C33" s="191" t="s">
        <v>159</v>
      </c>
      <c r="D33" s="160"/>
      <c r="E33" s="161">
        <v>1.3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134</v>
      </c>
      <c r="AH33" s="147">
        <v>1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5">
      <c r="A34" s="154"/>
      <c r="B34" s="155"/>
      <c r="C34" s="190" t="s">
        <v>161</v>
      </c>
      <c r="D34" s="158"/>
      <c r="E34" s="159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134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5">
      <c r="A35" s="154"/>
      <c r="B35" s="155"/>
      <c r="C35" s="190" t="s">
        <v>162</v>
      </c>
      <c r="D35" s="158"/>
      <c r="E35" s="159">
        <v>2.5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134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5">
      <c r="A36" s="154"/>
      <c r="B36" s="155"/>
      <c r="C36" s="190" t="s">
        <v>163</v>
      </c>
      <c r="D36" s="158"/>
      <c r="E36" s="159">
        <v>2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134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5">
      <c r="A37" s="154"/>
      <c r="B37" s="155"/>
      <c r="C37" s="191" t="s">
        <v>159</v>
      </c>
      <c r="D37" s="160"/>
      <c r="E37" s="161">
        <v>4.5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134</v>
      </c>
      <c r="AH37" s="147">
        <v>1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5">
      <c r="A38" s="154"/>
      <c r="B38" s="155"/>
      <c r="C38" s="190" t="s">
        <v>164</v>
      </c>
      <c r="D38" s="158"/>
      <c r="E38" s="159">
        <v>6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134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5">
      <c r="A39" s="154"/>
      <c r="B39" s="155"/>
      <c r="C39" s="191" t="s">
        <v>159</v>
      </c>
      <c r="D39" s="160"/>
      <c r="E39" s="161">
        <v>6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134</v>
      </c>
      <c r="AH39" s="147">
        <v>1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73">
        <v>8</v>
      </c>
      <c r="B40" s="174" t="s">
        <v>165</v>
      </c>
      <c r="C40" s="189" t="s">
        <v>166</v>
      </c>
      <c r="D40" s="175" t="s">
        <v>149</v>
      </c>
      <c r="E40" s="176">
        <v>21.7088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15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129</v>
      </c>
      <c r="T40" s="179" t="s">
        <v>129</v>
      </c>
      <c r="U40" s="157">
        <v>3.5329999999999999</v>
      </c>
      <c r="V40" s="157">
        <f>ROUND(E40*U40,2)</f>
        <v>76.7</v>
      </c>
      <c r="W40" s="157"/>
      <c r="X40" s="157" t="s">
        <v>130</v>
      </c>
      <c r="Y40" s="157" t="s">
        <v>131</v>
      </c>
      <c r="Z40" s="147"/>
      <c r="AA40" s="147"/>
      <c r="AB40" s="147"/>
      <c r="AC40" s="147"/>
      <c r="AD40" s="147"/>
      <c r="AE40" s="147"/>
      <c r="AF40" s="147"/>
      <c r="AG40" s="147" t="s">
        <v>132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5">
      <c r="A41" s="154"/>
      <c r="B41" s="155"/>
      <c r="C41" s="190" t="s">
        <v>153</v>
      </c>
      <c r="D41" s="158"/>
      <c r="E41" s="159"/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134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5">
      <c r="A42" s="154"/>
      <c r="B42" s="155"/>
      <c r="C42" s="190" t="s">
        <v>154</v>
      </c>
      <c r="D42" s="158"/>
      <c r="E42" s="159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134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5">
      <c r="A43" s="154"/>
      <c r="B43" s="155"/>
      <c r="C43" s="190" t="s">
        <v>155</v>
      </c>
      <c r="D43" s="158"/>
      <c r="E43" s="159">
        <v>6.4896000000000003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134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5">
      <c r="A44" s="154"/>
      <c r="B44" s="155"/>
      <c r="C44" s="190" t="s">
        <v>156</v>
      </c>
      <c r="D44" s="158"/>
      <c r="E44" s="159">
        <v>3.0848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134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5">
      <c r="A45" s="154"/>
      <c r="B45" s="155"/>
      <c r="C45" s="190" t="s">
        <v>157</v>
      </c>
      <c r="D45" s="158"/>
      <c r="E45" s="159">
        <v>6.4896000000000003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134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5">
      <c r="A46" s="154"/>
      <c r="B46" s="155"/>
      <c r="C46" s="190" t="s">
        <v>158</v>
      </c>
      <c r="D46" s="158"/>
      <c r="E46" s="159">
        <v>3.0848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134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5">
      <c r="A47" s="154"/>
      <c r="B47" s="155"/>
      <c r="C47" s="191" t="s">
        <v>159</v>
      </c>
      <c r="D47" s="160"/>
      <c r="E47" s="161">
        <v>19.148800000000001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134</v>
      </c>
      <c r="AH47" s="147">
        <v>1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5">
      <c r="A48" s="154"/>
      <c r="B48" s="155"/>
      <c r="C48" s="190" t="s">
        <v>167</v>
      </c>
      <c r="D48" s="158"/>
      <c r="E48" s="159">
        <v>2.56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134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5">
      <c r="A49" s="154"/>
      <c r="B49" s="155"/>
      <c r="C49" s="191" t="s">
        <v>159</v>
      </c>
      <c r="D49" s="160"/>
      <c r="E49" s="161">
        <v>2.56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134</v>
      </c>
      <c r="AH49" s="147">
        <v>1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3">
        <v>9</v>
      </c>
      <c r="B50" s="174" t="s">
        <v>168</v>
      </c>
      <c r="C50" s="189" t="s">
        <v>169</v>
      </c>
      <c r="D50" s="175" t="s">
        <v>149</v>
      </c>
      <c r="E50" s="176">
        <v>45.453580000000002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15</v>
      </c>
      <c r="M50" s="178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8"/>
      <c r="S50" s="178" t="s">
        <v>129</v>
      </c>
      <c r="T50" s="179" t="s">
        <v>129</v>
      </c>
      <c r="U50" s="157">
        <v>7.3999999999999996E-2</v>
      </c>
      <c r="V50" s="157">
        <f>ROUND(E50*U50,2)</f>
        <v>3.36</v>
      </c>
      <c r="W50" s="157"/>
      <c r="X50" s="157" t="s">
        <v>130</v>
      </c>
      <c r="Y50" s="157" t="s">
        <v>131</v>
      </c>
      <c r="Z50" s="147"/>
      <c r="AA50" s="147"/>
      <c r="AB50" s="147"/>
      <c r="AC50" s="147"/>
      <c r="AD50" s="147"/>
      <c r="AE50" s="147"/>
      <c r="AF50" s="147"/>
      <c r="AG50" s="147" t="s">
        <v>132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5">
      <c r="A51" s="154"/>
      <c r="B51" s="155"/>
      <c r="C51" s="190" t="s">
        <v>170</v>
      </c>
      <c r="D51" s="158"/>
      <c r="E51" s="159"/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134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5">
      <c r="A52" s="154"/>
      <c r="B52" s="155"/>
      <c r="C52" s="190" t="s">
        <v>171</v>
      </c>
      <c r="D52" s="158"/>
      <c r="E52" s="159">
        <v>30.948799999999999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134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5">
      <c r="A53" s="154"/>
      <c r="B53" s="155"/>
      <c r="C53" s="190" t="s">
        <v>172</v>
      </c>
      <c r="D53" s="158"/>
      <c r="E53" s="159">
        <v>21.7088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134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5">
      <c r="A54" s="154"/>
      <c r="B54" s="155"/>
      <c r="C54" s="190" t="s">
        <v>173</v>
      </c>
      <c r="D54" s="158"/>
      <c r="E54" s="159">
        <v>-5.25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134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5">
      <c r="A55" s="154"/>
      <c r="B55" s="155"/>
      <c r="C55" s="190" t="s">
        <v>174</v>
      </c>
      <c r="D55" s="158"/>
      <c r="E55" s="159">
        <v>-1.9540200000000001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134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3">
        <v>10</v>
      </c>
      <c r="B56" s="174" t="s">
        <v>175</v>
      </c>
      <c r="C56" s="189" t="s">
        <v>176</v>
      </c>
      <c r="D56" s="175" t="s">
        <v>149</v>
      </c>
      <c r="E56" s="176">
        <v>45.453580000000002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15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/>
      <c r="S56" s="178" t="s">
        <v>129</v>
      </c>
      <c r="T56" s="179" t="s">
        <v>129</v>
      </c>
      <c r="U56" s="157">
        <v>1.0999999999999999E-2</v>
      </c>
      <c r="V56" s="157">
        <f>ROUND(E56*U56,2)</f>
        <v>0.5</v>
      </c>
      <c r="W56" s="157"/>
      <c r="X56" s="157" t="s">
        <v>130</v>
      </c>
      <c r="Y56" s="157" t="s">
        <v>131</v>
      </c>
      <c r="Z56" s="147"/>
      <c r="AA56" s="147"/>
      <c r="AB56" s="147"/>
      <c r="AC56" s="147"/>
      <c r="AD56" s="147"/>
      <c r="AE56" s="147"/>
      <c r="AF56" s="147"/>
      <c r="AG56" s="147" t="s">
        <v>132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5">
      <c r="A57" s="154"/>
      <c r="B57" s="155"/>
      <c r="C57" s="190" t="s">
        <v>171</v>
      </c>
      <c r="D57" s="158"/>
      <c r="E57" s="159">
        <v>30.948799999999999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134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5">
      <c r="A58" s="154"/>
      <c r="B58" s="155"/>
      <c r="C58" s="190" t="s">
        <v>172</v>
      </c>
      <c r="D58" s="158"/>
      <c r="E58" s="159">
        <v>21.7088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134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5">
      <c r="A59" s="154"/>
      <c r="B59" s="155"/>
      <c r="C59" s="190" t="s">
        <v>173</v>
      </c>
      <c r="D59" s="158"/>
      <c r="E59" s="159">
        <v>-5.25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134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5">
      <c r="A60" s="154"/>
      <c r="B60" s="155"/>
      <c r="C60" s="190" t="s">
        <v>174</v>
      </c>
      <c r="D60" s="158"/>
      <c r="E60" s="159">
        <v>-1.9540200000000001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134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73">
        <v>11</v>
      </c>
      <c r="B61" s="174" t="s">
        <v>177</v>
      </c>
      <c r="C61" s="189" t="s">
        <v>178</v>
      </c>
      <c r="D61" s="175" t="s">
        <v>149</v>
      </c>
      <c r="E61" s="176">
        <v>5.25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15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/>
      <c r="S61" s="178" t="s">
        <v>129</v>
      </c>
      <c r="T61" s="179" t="s">
        <v>129</v>
      </c>
      <c r="U61" s="157">
        <v>0.20200000000000001</v>
      </c>
      <c r="V61" s="157">
        <f>ROUND(E61*U61,2)</f>
        <v>1.06</v>
      </c>
      <c r="W61" s="157"/>
      <c r="X61" s="157" t="s">
        <v>130</v>
      </c>
      <c r="Y61" s="157" t="s">
        <v>131</v>
      </c>
      <c r="Z61" s="147"/>
      <c r="AA61" s="147"/>
      <c r="AB61" s="147"/>
      <c r="AC61" s="147"/>
      <c r="AD61" s="147"/>
      <c r="AE61" s="147"/>
      <c r="AF61" s="147"/>
      <c r="AG61" s="147" t="s">
        <v>132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5">
      <c r="A62" s="154"/>
      <c r="B62" s="155"/>
      <c r="C62" s="255" t="s">
        <v>179</v>
      </c>
      <c r="D62" s="256"/>
      <c r="E62" s="256"/>
      <c r="F62" s="256"/>
      <c r="G62" s="256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180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5">
      <c r="A63" s="154"/>
      <c r="B63" s="155"/>
      <c r="C63" s="190" t="s">
        <v>161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134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5">
      <c r="A64" s="154"/>
      <c r="B64" s="155"/>
      <c r="C64" s="190" t="s">
        <v>181</v>
      </c>
      <c r="D64" s="158"/>
      <c r="E64" s="159">
        <v>1.25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134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5">
      <c r="A65" s="154"/>
      <c r="B65" s="155"/>
      <c r="C65" s="190" t="s">
        <v>182</v>
      </c>
      <c r="D65" s="158"/>
      <c r="E65" s="159">
        <v>1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134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5">
      <c r="A66" s="154"/>
      <c r="B66" s="155"/>
      <c r="C66" s="191" t="s">
        <v>159</v>
      </c>
      <c r="D66" s="160"/>
      <c r="E66" s="161">
        <v>2.25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134</v>
      </c>
      <c r="AH66" s="147">
        <v>1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5">
      <c r="A67" s="154"/>
      <c r="B67" s="155"/>
      <c r="C67" s="190" t="s">
        <v>183</v>
      </c>
      <c r="D67" s="158"/>
      <c r="E67" s="159">
        <v>3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134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5">
      <c r="A68" s="154"/>
      <c r="B68" s="155"/>
      <c r="C68" s="191" t="s">
        <v>159</v>
      </c>
      <c r="D68" s="160"/>
      <c r="E68" s="161">
        <v>3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134</v>
      </c>
      <c r="AH68" s="147">
        <v>1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.399999999999999" outlineLevel="1" x14ac:dyDescent="0.25">
      <c r="A69" s="173">
        <v>12</v>
      </c>
      <c r="B69" s="174" t="s">
        <v>184</v>
      </c>
      <c r="C69" s="189" t="s">
        <v>185</v>
      </c>
      <c r="D69" s="175" t="s">
        <v>149</v>
      </c>
      <c r="E69" s="176">
        <v>4.2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15</v>
      </c>
      <c r="M69" s="178">
        <f>G69*(1+L69/100)</f>
        <v>0</v>
      </c>
      <c r="N69" s="176">
        <v>1.7</v>
      </c>
      <c r="O69" s="176">
        <f>ROUND(E69*N69,2)</f>
        <v>7.14</v>
      </c>
      <c r="P69" s="176">
        <v>0</v>
      </c>
      <c r="Q69" s="176">
        <f>ROUND(E69*P69,2)</f>
        <v>0</v>
      </c>
      <c r="R69" s="178"/>
      <c r="S69" s="178" t="s">
        <v>129</v>
      </c>
      <c r="T69" s="179" t="s">
        <v>129</v>
      </c>
      <c r="U69" s="157">
        <v>1.587</v>
      </c>
      <c r="V69" s="157">
        <f>ROUND(E69*U69,2)</f>
        <v>6.67</v>
      </c>
      <c r="W69" s="157"/>
      <c r="X69" s="157" t="s">
        <v>130</v>
      </c>
      <c r="Y69" s="157" t="s">
        <v>131</v>
      </c>
      <c r="Z69" s="147"/>
      <c r="AA69" s="147"/>
      <c r="AB69" s="147"/>
      <c r="AC69" s="147"/>
      <c r="AD69" s="147"/>
      <c r="AE69" s="147"/>
      <c r="AF69" s="147"/>
      <c r="AG69" s="147" t="s">
        <v>132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5">
      <c r="A70" s="154"/>
      <c r="B70" s="155"/>
      <c r="C70" s="190" t="s">
        <v>161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134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5">
      <c r="A71" s="154"/>
      <c r="B71" s="155"/>
      <c r="C71" s="190" t="s">
        <v>186</v>
      </c>
      <c r="D71" s="158"/>
      <c r="E71" s="159">
        <v>1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134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5">
      <c r="A72" s="154"/>
      <c r="B72" s="155"/>
      <c r="C72" s="190" t="s">
        <v>187</v>
      </c>
      <c r="D72" s="158"/>
      <c r="E72" s="159">
        <v>0.8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134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5">
      <c r="A73" s="154"/>
      <c r="B73" s="155"/>
      <c r="C73" s="191" t="s">
        <v>159</v>
      </c>
      <c r="D73" s="160"/>
      <c r="E73" s="161">
        <v>1.8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134</v>
      </c>
      <c r="AH73" s="147">
        <v>1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5">
      <c r="A74" s="154"/>
      <c r="B74" s="155"/>
      <c r="C74" s="190" t="s">
        <v>188</v>
      </c>
      <c r="D74" s="158"/>
      <c r="E74" s="159">
        <v>2.4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134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5">
      <c r="A75" s="154"/>
      <c r="B75" s="155"/>
      <c r="C75" s="191" t="s">
        <v>159</v>
      </c>
      <c r="D75" s="160"/>
      <c r="E75" s="161">
        <v>2.4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134</v>
      </c>
      <c r="AH75" s="147">
        <v>1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73">
        <v>13</v>
      </c>
      <c r="B76" s="174" t="s">
        <v>189</v>
      </c>
      <c r="C76" s="189" t="s">
        <v>190</v>
      </c>
      <c r="D76" s="175" t="s">
        <v>149</v>
      </c>
      <c r="E76" s="176">
        <v>1.9540200000000001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15</v>
      </c>
      <c r="M76" s="178">
        <f>G76*(1+L76/100)</f>
        <v>0</v>
      </c>
      <c r="N76" s="176">
        <v>0</v>
      </c>
      <c r="O76" s="176">
        <f>ROUND(E76*N76,2)</f>
        <v>0</v>
      </c>
      <c r="P76" s="176">
        <v>0</v>
      </c>
      <c r="Q76" s="176">
        <f>ROUND(E76*P76,2)</f>
        <v>0</v>
      </c>
      <c r="R76" s="178"/>
      <c r="S76" s="178" t="s">
        <v>129</v>
      </c>
      <c r="T76" s="179" t="s">
        <v>129</v>
      </c>
      <c r="U76" s="157">
        <v>2.1949999999999998</v>
      </c>
      <c r="V76" s="157">
        <f>ROUND(E76*U76,2)</f>
        <v>4.29</v>
      </c>
      <c r="W76" s="157"/>
      <c r="X76" s="157" t="s">
        <v>130</v>
      </c>
      <c r="Y76" s="157" t="s">
        <v>131</v>
      </c>
      <c r="Z76" s="147"/>
      <c r="AA76" s="147"/>
      <c r="AB76" s="147"/>
      <c r="AC76" s="147"/>
      <c r="AD76" s="147"/>
      <c r="AE76" s="147"/>
      <c r="AF76" s="147"/>
      <c r="AG76" s="147" t="s">
        <v>132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5">
      <c r="A77" s="154"/>
      <c r="B77" s="155"/>
      <c r="C77" s="190" t="s">
        <v>167</v>
      </c>
      <c r="D77" s="158"/>
      <c r="E77" s="159">
        <v>2.56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134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5">
      <c r="A78" s="154"/>
      <c r="B78" s="155"/>
      <c r="C78" s="190" t="s">
        <v>191</v>
      </c>
      <c r="D78" s="158"/>
      <c r="E78" s="159">
        <v>-1.5386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134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5">
      <c r="A79" s="154"/>
      <c r="B79" s="155"/>
      <c r="C79" s="191" t="s">
        <v>159</v>
      </c>
      <c r="D79" s="160"/>
      <c r="E79" s="161">
        <v>1.0214000000000001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134</v>
      </c>
      <c r="AH79" s="147">
        <v>1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5">
      <c r="A80" s="154"/>
      <c r="B80" s="155"/>
      <c r="C80" s="190" t="s">
        <v>160</v>
      </c>
      <c r="D80" s="158"/>
      <c r="E80" s="159">
        <v>1.3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134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5">
      <c r="A81" s="154"/>
      <c r="B81" s="155"/>
      <c r="C81" s="190" t="s">
        <v>192</v>
      </c>
      <c r="D81" s="158"/>
      <c r="E81" s="159">
        <v>-0.36737999999999998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134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5">
      <c r="A82" s="154"/>
      <c r="B82" s="155"/>
      <c r="C82" s="191" t="s">
        <v>159</v>
      </c>
      <c r="D82" s="160"/>
      <c r="E82" s="161">
        <v>0.93262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134</v>
      </c>
      <c r="AH82" s="147">
        <v>1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.399999999999999" outlineLevel="1" x14ac:dyDescent="0.25">
      <c r="A83" s="173">
        <v>14</v>
      </c>
      <c r="B83" s="174" t="s">
        <v>193</v>
      </c>
      <c r="C83" s="189" t="s">
        <v>194</v>
      </c>
      <c r="D83" s="175" t="s">
        <v>149</v>
      </c>
      <c r="E83" s="176">
        <v>45.453580000000002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15</v>
      </c>
      <c r="M83" s="178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8"/>
      <c r="S83" s="178" t="s">
        <v>129</v>
      </c>
      <c r="T83" s="179" t="s">
        <v>129</v>
      </c>
      <c r="U83" s="157">
        <v>0</v>
      </c>
      <c r="V83" s="157">
        <f>ROUND(E83*U83,2)</f>
        <v>0</v>
      </c>
      <c r="W83" s="157"/>
      <c r="X83" s="157" t="s">
        <v>130</v>
      </c>
      <c r="Y83" s="157" t="s">
        <v>131</v>
      </c>
      <c r="Z83" s="147"/>
      <c r="AA83" s="147"/>
      <c r="AB83" s="147"/>
      <c r="AC83" s="147"/>
      <c r="AD83" s="147"/>
      <c r="AE83" s="147"/>
      <c r="AF83" s="147"/>
      <c r="AG83" s="147" t="s">
        <v>132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5">
      <c r="A84" s="154"/>
      <c r="B84" s="155"/>
      <c r="C84" s="190" t="s">
        <v>171</v>
      </c>
      <c r="D84" s="158"/>
      <c r="E84" s="159">
        <v>30.948799999999999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134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5">
      <c r="A85" s="154"/>
      <c r="B85" s="155"/>
      <c r="C85" s="190" t="s">
        <v>172</v>
      </c>
      <c r="D85" s="158"/>
      <c r="E85" s="159">
        <v>21.7088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134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5">
      <c r="A86" s="154"/>
      <c r="B86" s="155"/>
      <c r="C86" s="190" t="s">
        <v>173</v>
      </c>
      <c r="D86" s="158"/>
      <c r="E86" s="159">
        <v>-5.25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134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3" x14ac:dyDescent="0.25">
      <c r="A87" s="154"/>
      <c r="B87" s="155"/>
      <c r="C87" s="190" t="s">
        <v>174</v>
      </c>
      <c r="D87" s="158"/>
      <c r="E87" s="159">
        <v>-1.9540200000000001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134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x14ac:dyDescent="0.25">
      <c r="A88" s="166" t="s">
        <v>124</v>
      </c>
      <c r="B88" s="167" t="s">
        <v>55</v>
      </c>
      <c r="C88" s="188" t="s">
        <v>56</v>
      </c>
      <c r="D88" s="168"/>
      <c r="E88" s="169"/>
      <c r="F88" s="170"/>
      <c r="G88" s="170">
        <f>SUMIF(AG89:AG105,"&lt;&gt;NOR",G89:G105)</f>
        <v>0</v>
      </c>
      <c r="H88" s="170"/>
      <c r="I88" s="170">
        <f>SUM(I89:I105)</f>
        <v>0</v>
      </c>
      <c r="J88" s="170"/>
      <c r="K88" s="170">
        <f>SUM(K89:K105)</f>
        <v>0</v>
      </c>
      <c r="L88" s="170"/>
      <c r="M88" s="170">
        <f>SUM(M89:M105)</f>
        <v>0</v>
      </c>
      <c r="N88" s="169"/>
      <c r="O88" s="169">
        <f>SUM(O89:O105)</f>
        <v>47.430000000000007</v>
      </c>
      <c r="P88" s="169"/>
      <c r="Q88" s="169">
        <f>SUM(Q89:Q105)</f>
        <v>0</v>
      </c>
      <c r="R88" s="170"/>
      <c r="S88" s="170"/>
      <c r="T88" s="171"/>
      <c r="U88" s="165"/>
      <c r="V88" s="165">
        <f>SUM(V89:V105)</f>
        <v>35.08</v>
      </c>
      <c r="W88" s="165"/>
      <c r="X88" s="165"/>
      <c r="Y88" s="165"/>
      <c r="AG88" t="s">
        <v>125</v>
      </c>
    </row>
    <row r="89" spans="1:60" outlineLevel="1" x14ac:dyDescent="0.25">
      <c r="A89" s="173">
        <v>15</v>
      </c>
      <c r="B89" s="174" t="s">
        <v>195</v>
      </c>
      <c r="C89" s="189" t="s">
        <v>196</v>
      </c>
      <c r="D89" s="175" t="s">
        <v>128</v>
      </c>
      <c r="E89" s="176">
        <v>119.68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15</v>
      </c>
      <c r="M89" s="178">
        <f>G89*(1+L89/100)</f>
        <v>0</v>
      </c>
      <c r="N89" s="176">
        <v>1.8000000000000001E-4</v>
      </c>
      <c r="O89" s="176">
        <f>ROUND(E89*N89,2)</f>
        <v>0.02</v>
      </c>
      <c r="P89" s="176">
        <v>0</v>
      </c>
      <c r="Q89" s="176">
        <f>ROUND(E89*P89,2)</f>
        <v>0</v>
      </c>
      <c r="R89" s="178"/>
      <c r="S89" s="178" t="s">
        <v>129</v>
      </c>
      <c r="T89" s="179" t="s">
        <v>129</v>
      </c>
      <c r="U89" s="157">
        <v>7.4999999999999997E-2</v>
      </c>
      <c r="V89" s="157">
        <f>ROUND(E89*U89,2)</f>
        <v>8.98</v>
      </c>
      <c r="W89" s="157"/>
      <c r="X89" s="157" t="s">
        <v>130</v>
      </c>
      <c r="Y89" s="157" t="s">
        <v>131</v>
      </c>
      <c r="Z89" s="147"/>
      <c r="AA89" s="147"/>
      <c r="AB89" s="147"/>
      <c r="AC89" s="147"/>
      <c r="AD89" s="147"/>
      <c r="AE89" s="147"/>
      <c r="AF89" s="147"/>
      <c r="AG89" s="147" t="s">
        <v>132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5">
      <c r="A90" s="154"/>
      <c r="B90" s="155"/>
      <c r="C90" s="190" t="s">
        <v>197</v>
      </c>
      <c r="D90" s="158"/>
      <c r="E90" s="159">
        <v>40.56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134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5">
      <c r="A91" s="154"/>
      <c r="B91" s="155"/>
      <c r="C91" s="190" t="s">
        <v>198</v>
      </c>
      <c r="D91" s="158"/>
      <c r="E91" s="159">
        <v>19.28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134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5">
      <c r="A92" s="154"/>
      <c r="B92" s="155"/>
      <c r="C92" s="190" t="s">
        <v>199</v>
      </c>
      <c r="D92" s="158"/>
      <c r="E92" s="159">
        <v>40.56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134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5">
      <c r="A93" s="154"/>
      <c r="B93" s="155"/>
      <c r="C93" s="190" t="s">
        <v>200</v>
      </c>
      <c r="D93" s="158"/>
      <c r="E93" s="159">
        <v>19.28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134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3">
        <v>16</v>
      </c>
      <c r="B94" s="174" t="s">
        <v>201</v>
      </c>
      <c r="C94" s="189" t="s">
        <v>202</v>
      </c>
      <c r="D94" s="175" t="s">
        <v>149</v>
      </c>
      <c r="E94" s="176">
        <v>23.936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15</v>
      </c>
      <c r="M94" s="178">
        <f>G94*(1+L94/100)</f>
        <v>0</v>
      </c>
      <c r="N94" s="176">
        <v>1.665</v>
      </c>
      <c r="O94" s="176">
        <f>ROUND(E94*N94,2)</f>
        <v>39.85</v>
      </c>
      <c r="P94" s="176">
        <v>0</v>
      </c>
      <c r="Q94" s="176">
        <f>ROUND(E94*P94,2)</f>
        <v>0</v>
      </c>
      <c r="R94" s="178"/>
      <c r="S94" s="178" t="s">
        <v>129</v>
      </c>
      <c r="T94" s="179" t="s">
        <v>129</v>
      </c>
      <c r="U94" s="157">
        <v>0.92</v>
      </c>
      <c r="V94" s="157">
        <f>ROUND(E94*U94,2)</f>
        <v>22.02</v>
      </c>
      <c r="W94" s="157"/>
      <c r="X94" s="157" t="s">
        <v>130</v>
      </c>
      <c r="Y94" s="157" t="s">
        <v>131</v>
      </c>
      <c r="Z94" s="147"/>
      <c r="AA94" s="147"/>
      <c r="AB94" s="147"/>
      <c r="AC94" s="147"/>
      <c r="AD94" s="147"/>
      <c r="AE94" s="147"/>
      <c r="AF94" s="147"/>
      <c r="AG94" s="147" t="s">
        <v>132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5">
      <c r="A95" s="154"/>
      <c r="B95" s="155"/>
      <c r="C95" s="190" t="s">
        <v>203</v>
      </c>
      <c r="D95" s="158"/>
      <c r="E95" s="159">
        <v>8.1120000000000001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134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5">
      <c r="A96" s="154"/>
      <c r="B96" s="155"/>
      <c r="C96" s="190" t="s">
        <v>204</v>
      </c>
      <c r="D96" s="158"/>
      <c r="E96" s="159">
        <v>3.8559999999999999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134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5">
      <c r="A97" s="154"/>
      <c r="B97" s="155"/>
      <c r="C97" s="190" t="s">
        <v>205</v>
      </c>
      <c r="D97" s="158"/>
      <c r="E97" s="159">
        <v>8.1120000000000001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134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5">
      <c r="A98" s="154"/>
      <c r="B98" s="155"/>
      <c r="C98" s="190" t="s">
        <v>206</v>
      </c>
      <c r="D98" s="158"/>
      <c r="E98" s="159">
        <v>3.8559999999999999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134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73">
        <v>17</v>
      </c>
      <c r="B99" s="174" t="s">
        <v>207</v>
      </c>
      <c r="C99" s="189" t="s">
        <v>208</v>
      </c>
      <c r="D99" s="175" t="s">
        <v>149</v>
      </c>
      <c r="E99" s="176">
        <v>2.992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15</v>
      </c>
      <c r="M99" s="178">
        <f>G99*(1+L99/100)</f>
        <v>0</v>
      </c>
      <c r="N99" s="176">
        <v>2.5</v>
      </c>
      <c r="O99" s="176">
        <f>ROUND(E99*N99,2)</f>
        <v>7.48</v>
      </c>
      <c r="P99" s="176">
        <v>0</v>
      </c>
      <c r="Q99" s="176">
        <f>ROUND(E99*P99,2)</f>
        <v>0</v>
      </c>
      <c r="R99" s="178"/>
      <c r="S99" s="178" t="s">
        <v>129</v>
      </c>
      <c r="T99" s="179" t="s">
        <v>129</v>
      </c>
      <c r="U99" s="157">
        <v>1.365</v>
      </c>
      <c r="V99" s="157">
        <f>ROUND(E99*U99,2)</f>
        <v>4.08</v>
      </c>
      <c r="W99" s="157"/>
      <c r="X99" s="157" t="s">
        <v>130</v>
      </c>
      <c r="Y99" s="157" t="s">
        <v>131</v>
      </c>
      <c r="Z99" s="147"/>
      <c r="AA99" s="147"/>
      <c r="AB99" s="147"/>
      <c r="AC99" s="147"/>
      <c r="AD99" s="147"/>
      <c r="AE99" s="147"/>
      <c r="AF99" s="147"/>
      <c r="AG99" s="147" t="s">
        <v>132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5">
      <c r="A100" s="154"/>
      <c r="B100" s="155"/>
      <c r="C100" s="190" t="s">
        <v>209</v>
      </c>
      <c r="D100" s="158"/>
      <c r="E100" s="159">
        <v>1.014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134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5">
      <c r="A101" s="154"/>
      <c r="B101" s="155"/>
      <c r="C101" s="190" t="s">
        <v>210</v>
      </c>
      <c r="D101" s="158"/>
      <c r="E101" s="159">
        <v>0.48199999999999998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134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5">
      <c r="A102" s="154"/>
      <c r="B102" s="155"/>
      <c r="C102" s="190" t="s">
        <v>211</v>
      </c>
      <c r="D102" s="158"/>
      <c r="E102" s="159">
        <v>1.014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134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5">
      <c r="A103" s="154"/>
      <c r="B103" s="155"/>
      <c r="C103" s="190" t="s">
        <v>212</v>
      </c>
      <c r="D103" s="158"/>
      <c r="E103" s="159">
        <v>0.48199999999999998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134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3">
        <v>18</v>
      </c>
      <c r="B104" s="174" t="s">
        <v>213</v>
      </c>
      <c r="C104" s="189" t="s">
        <v>214</v>
      </c>
      <c r="D104" s="175" t="s">
        <v>128</v>
      </c>
      <c r="E104" s="176">
        <v>137.63200000000001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15</v>
      </c>
      <c r="M104" s="178">
        <f>G104*(1+L104/100)</f>
        <v>0</v>
      </c>
      <c r="N104" s="176">
        <v>5.9999999999999995E-4</v>
      </c>
      <c r="O104" s="176">
        <f>ROUND(E104*N104,2)</f>
        <v>0.08</v>
      </c>
      <c r="P104" s="176">
        <v>0</v>
      </c>
      <c r="Q104" s="176">
        <f>ROUND(E104*P104,2)</f>
        <v>0</v>
      </c>
      <c r="R104" s="178" t="s">
        <v>215</v>
      </c>
      <c r="S104" s="178" t="s">
        <v>129</v>
      </c>
      <c r="T104" s="179" t="s">
        <v>129</v>
      </c>
      <c r="U104" s="157">
        <v>0</v>
      </c>
      <c r="V104" s="157">
        <f>ROUND(E104*U104,2)</f>
        <v>0</v>
      </c>
      <c r="W104" s="157"/>
      <c r="X104" s="157" t="s">
        <v>216</v>
      </c>
      <c r="Y104" s="157" t="s">
        <v>131</v>
      </c>
      <c r="Z104" s="147"/>
      <c r="AA104" s="147"/>
      <c r="AB104" s="147"/>
      <c r="AC104" s="147"/>
      <c r="AD104" s="147"/>
      <c r="AE104" s="147"/>
      <c r="AF104" s="147"/>
      <c r="AG104" s="147" t="s">
        <v>217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5">
      <c r="A105" s="154"/>
      <c r="B105" s="155"/>
      <c r="C105" s="190" t="s">
        <v>218</v>
      </c>
      <c r="D105" s="158"/>
      <c r="E105" s="159">
        <v>137.63200000000001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134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5">
      <c r="A106" s="166" t="s">
        <v>124</v>
      </c>
      <c r="B106" s="167" t="s">
        <v>57</v>
      </c>
      <c r="C106" s="188" t="s">
        <v>58</v>
      </c>
      <c r="D106" s="168"/>
      <c r="E106" s="169"/>
      <c r="F106" s="170"/>
      <c r="G106" s="170">
        <f>SUMIF(AG107:AG113,"&lt;&gt;NOR",G107:G113)</f>
        <v>0</v>
      </c>
      <c r="H106" s="170"/>
      <c r="I106" s="170">
        <f>SUM(I107:I113)</f>
        <v>0</v>
      </c>
      <c r="J106" s="170"/>
      <c r="K106" s="170">
        <f>SUM(K107:K113)</f>
        <v>0</v>
      </c>
      <c r="L106" s="170"/>
      <c r="M106" s="170">
        <f>SUM(M107:M113)</f>
        <v>0</v>
      </c>
      <c r="N106" s="169"/>
      <c r="O106" s="169">
        <f>SUM(O107:O113)</f>
        <v>1.99</v>
      </c>
      <c r="P106" s="169"/>
      <c r="Q106" s="169">
        <f>SUM(Q107:Q113)</f>
        <v>0</v>
      </c>
      <c r="R106" s="170"/>
      <c r="S106" s="170"/>
      <c r="T106" s="171"/>
      <c r="U106" s="165"/>
      <c r="V106" s="165">
        <f>SUM(V107:V113)</f>
        <v>1.38</v>
      </c>
      <c r="W106" s="165"/>
      <c r="X106" s="165"/>
      <c r="Y106" s="165"/>
      <c r="AG106" t="s">
        <v>125</v>
      </c>
    </row>
    <row r="107" spans="1:60" outlineLevel="1" x14ac:dyDescent="0.25">
      <c r="A107" s="173">
        <v>19</v>
      </c>
      <c r="B107" s="174" t="s">
        <v>219</v>
      </c>
      <c r="C107" s="189" t="s">
        <v>220</v>
      </c>
      <c r="D107" s="175" t="s">
        <v>149</v>
      </c>
      <c r="E107" s="176">
        <v>1.05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15</v>
      </c>
      <c r="M107" s="178">
        <f>G107*(1+L107/100)</f>
        <v>0</v>
      </c>
      <c r="N107" s="176">
        <v>1.8907700000000001</v>
      </c>
      <c r="O107" s="176">
        <f>ROUND(E107*N107,2)</f>
        <v>1.99</v>
      </c>
      <c r="P107" s="176">
        <v>0</v>
      </c>
      <c r="Q107" s="176">
        <f>ROUND(E107*P107,2)</f>
        <v>0</v>
      </c>
      <c r="R107" s="178"/>
      <c r="S107" s="178" t="s">
        <v>129</v>
      </c>
      <c r="T107" s="179" t="s">
        <v>129</v>
      </c>
      <c r="U107" s="157">
        <v>1.3169999999999999</v>
      </c>
      <c r="V107" s="157">
        <f>ROUND(E107*U107,2)</f>
        <v>1.38</v>
      </c>
      <c r="W107" s="157"/>
      <c r="X107" s="157" t="s">
        <v>130</v>
      </c>
      <c r="Y107" s="157" t="s">
        <v>131</v>
      </c>
      <c r="Z107" s="147"/>
      <c r="AA107" s="147"/>
      <c r="AB107" s="147"/>
      <c r="AC107" s="147"/>
      <c r="AD107" s="147"/>
      <c r="AE107" s="147"/>
      <c r="AF107" s="147"/>
      <c r="AG107" s="147" t="s">
        <v>132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5">
      <c r="A108" s="154"/>
      <c r="B108" s="155"/>
      <c r="C108" s="190" t="s">
        <v>161</v>
      </c>
      <c r="D108" s="158"/>
      <c r="E108" s="159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134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5">
      <c r="A109" s="154"/>
      <c r="B109" s="155"/>
      <c r="C109" s="190" t="s">
        <v>221</v>
      </c>
      <c r="D109" s="158"/>
      <c r="E109" s="159">
        <v>0.25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134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5">
      <c r="A110" s="154"/>
      <c r="B110" s="155"/>
      <c r="C110" s="190" t="s">
        <v>222</v>
      </c>
      <c r="D110" s="158"/>
      <c r="E110" s="159">
        <v>0.2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134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5">
      <c r="A111" s="154"/>
      <c r="B111" s="155"/>
      <c r="C111" s="191" t="s">
        <v>159</v>
      </c>
      <c r="D111" s="160"/>
      <c r="E111" s="161">
        <v>0.45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134</v>
      </c>
      <c r="AH111" s="147">
        <v>1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5">
      <c r="A112" s="154"/>
      <c r="B112" s="155"/>
      <c r="C112" s="190" t="s">
        <v>223</v>
      </c>
      <c r="D112" s="158"/>
      <c r="E112" s="159">
        <v>0.6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134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5">
      <c r="A113" s="154"/>
      <c r="B113" s="155"/>
      <c r="C113" s="191" t="s">
        <v>159</v>
      </c>
      <c r="D113" s="160"/>
      <c r="E113" s="161">
        <v>0.6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134</v>
      </c>
      <c r="AH113" s="147">
        <v>1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x14ac:dyDescent="0.25">
      <c r="A114" s="166" t="s">
        <v>124</v>
      </c>
      <c r="B114" s="167" t="s">
        <v>59</v>
      </c>
      <c r="C114" s="188" t="s">
        <v>60</v>
      </c>
      <c r="D114" s="168"/>
      <c r="E114" s="169"/>
      <c r="F114" s="170"/>
      <c r="G114" s="170">
        <f>SUMIF(AG115:AG150,"&lt;&gt;NOR",G115:G150)</f>
        <v>0</v>
      </c>
      <c r="H114" s="170"/>
      <c r="I114" s="170">
        <f>SUM(I115:I150)</f>
        <v>0</v>
      </c>
      <c r="J114" s="170"/>
      <c r="K114" s="170">
        <f>SUM(K115:K150)</f>
        <v>0</v>
      </c>
      <c r="L114" s="170"/>
      <c r="M114" s="170">
        <f>SUM(M115:M150)</f>
        <v>0</v>
      </c>
      <c r="N114" s="169"/>
      <c r="O114" s="169">
        <f>SUM(O115:O150)</f>
        <v>22.37</v>
      </c>
      <c r="P114" s="169"/>
      <c r="Q114" s="169">
        <f>SUM(Q115:Q150)</f>
        <v>0</v>
      </c>
      <c r="R114" s="170"/>
      <c r="S114" s="170"/>
      <c r="T114" s="171"/>
      <c r="U114" s="165"/>
      <c r="V114" s="165">
        <f>SUM(V115:V150)</f>
        <v>17.690000000000001</v>
      </c>
      <c r="W114" s="165"/>
      <c r="X114" s="165"/>
      <c r="Y114" s="165"/>
      <c r="AG114" t="s">
        <v>125</v>
      </c>
    </row>
    <row r="115" spans="1:60" outlineLevel="1" x14ac:dyDescent="0.25">
      <c r="A115" s="173">
        <v>20</v>
      </c>
      <c r="B115" s="174" t="s">
        <v>224</v>
      </c>
      <c r="C115" s="189" t="s">
        <v>225</v>
      </c>
      <c r="D115" s="175" t="s">
        <v>128</v>
      </c>
      <c r="E115" s="176">
        <v>30.02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15</v>
      </c>
      <c r="M115" s="178">
        <f>G115*(1+L115/100)</f>
        <v>0</v>
      </c>
      <c r="N115" s="176">
        <v>0.16192000000000001</v>
      </c>
      <c r="O115" s="176">
        <f>ROUND(E115*N115,2)</f>
        <v>4.8600000000000003</v>
      </c>
      <c r="P115" s="176">
        <v>0</v>
      </c>
      <c r="Q115" s="176">
        <f>ROUND(E115*P115,2)</f>
        <v>0</v>
      </c>
      <c r="R115" s="178"/>
      <c r="S115" s="178" t="s">
        <v>129</v>
      </c>
      <c r="T115" s="179" t="s">
        <v>129</v>
      </c>
      <c r="U115" s="157">
        <v>0.05</v>
      </c>
      <c r="V115" s="157">
        <f>ROUND(E115*U115,2)</f>
        <v>1.5</v>
      </c>
      <c r="W115" s="157"/>
      <c r="X115" s="157" t="s">
        <v>130</v>
      </c>
      <c r="Y115" s="157" t="s">
        <v>131</v>
      </c>
      <c r="Z115" s="147"/>
      <c r="AA115" s="147"/>
      <c r="AB115" s="147"/>
      <c r="AC115" s="147"/>
      <c r="AD115" s="147"/>
      <c r="AE115" s="147"/>
      <c r="AF115" s="147"/>
      <c r="AG115" s="147" t="s">
        <v>132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5">
      <c r="A116" s="154"/>
      <c r="B116" s="155"/>
      <c r="C116" s="190" t="s">
        <v>226</v>
      </c>
      <c r="D116" s="158"/>
      <c r="E116" s="159">
        <v>9.24</v>
      </c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134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5">
      <c r="A117" s="154"/>
      <c r="B117" s="155"/>
      <c r="C117" s="190" t="s">
        <v>227</v>
      </c>
      <c r="D117" s="158"/>
      <c r="E117" s="159">
        <v>5.32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134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5">
      <c r="A118" s="154"/>
      <c r="B118" s="155"/>
      <c r="C118" s="190" t="s">
        <v>228</v>
      </c>
      <c r="D118" s="158"/>
      <c r="E118" s="159">
        <v>10.14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134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5">
      <c r="A119" s="154"/>
      <c r="B119" s="155"/>
      <c r="C119" s="190" t="s">
        <v>229</v>
      </c>
      <c r="D119" s="158"/>
      <c r="E119" s="159">
        <v>5.32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134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73">
        <v>21</v>
      </c>
      <c r="B120" s="174" t="s">
        <v>230</v>
      </c>
      <c r="C120" s="189" t="s">
        <v>231</v>
      </c>
      <c r="D120" s="175" t="s">
        <v>128</v>
      </c>
      <c r="E120" s="176">
        <v>40.418999999999997</v>
      </c>
      <c r="F120" s="177"/>
      <c r="G120" s="178">
        <f>ROUND(E120*F120,2)</f>
        <v>0</v>
      </c>
      <c r="H120" s="177"/>
      <c r="I120" s="178">
        <f>ROUND(E120*H120,2)</f>
        <v>0</v>
      </c>
      <c r="J120" s="177"/>
      <c r="K120" s="178">
        <f>ROUND(E120*J120,2)</f>
        <v>0</v>
      </c>
      <c r="L120" s="178">
        <v>15</v>
      </c>
      <c r="M120" s="178">
        <f>G120*(1+L120/100)</f>
        <v>0</v>
      </c>
      <c r="N120" s="176">
        <v>0.25</v>
      </c>
      <c r="O120" s="176">
        <f>ROUND(E120*N120,2)</f>
        <v>10.1</v>
      </c>
      <c r="P120" s="176">
        <v>0</v>
      </c>
      <c r="Q120" s="176">
        <f>ROUND(E120*P120,2)</f>
        <v>0</v>
      </c>
      <c r="R120" s="178"/>
      <c r="S120" s="178" t="s">
        <v>129</v>
      </c>
      <c r="T120" s="179" t="s">
        <v>129</v>
      </c>
      <c r="U120" s="157">
        <v>8.4000000000000005E-2</v>
      </c>
      <c r="V120" s="157">
        <f>ROUND(E120*U120,2)</f>
        <v>3.4</v>
      </c>
      <c r="W120" s="157"/>
      <c r="X120" s="157" t="s">
        <v>130</v>
      </c>
      <c r="Y120" s="157" t="s">
        <v>131</v>
      </c>
      <c r="Z120" s="147"/>
      <c r="AA120" s="147"/>
      <c r="AB120" s="147"/>
      <c r="AC120" s="147"/>
      <c r="AD120" s="147"/>
      <c r="AE120" s="147"/>
      <c r="AF120" s="147"/>
      <c r="AG120" s="147" t="s">
        <v>132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5">
      <c r="A121" s="154"/>
      <c r="B121" s="155"/>
      <c r="C121" s="190" t="s">
        <v>232</v>
      </c>
      <c r="D121" s="158"/>
      <c r="E121" s="159"/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134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5">
      <c r="A122" s="154"/>
      <c r="B122" s="155"/>
      <c r="C122" s="190" t="s">
        <v>233</v>
      </c>
      <c r="D122" s="158"/>
      <c r="E122" s="159">
        <v>48.356000000000002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134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5">
      <c r="A123" s="154"/>
      <c r="B123" s="155"/>
      <c r="C123" s="190" t="s">
        <v>234</v>
      </c>
      <c r="D123" s="158"/>
      <c r="E123" s="159">
        <v>-3.625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134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5">
      <c r="A124" s="154"/>
      <c r="B124" s="155"/>
      <c r="C124" s="190" t="s">
        <v>235</v>
      </c>
      <c r="D124" s="158"/>
      <c r="E124" s="159">
        <v>-4.3120000000000003</v>
      </c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134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73">
        <v>22</v>
      </c>
      <c r="B125" s="174" t="s">
        <v>236</v>
      </c>
      <c r="C125" s="189" t="s">
        <v>237</v>
      </c>
      <c r="D125" s="175" t="s">
        <v>128</v>
      </c>
      <c r="E125" s="176">
        <v>2.1960000000000002</v>
      </c>
      <c r="F125" s="177"/>
      <c r="G125" s="178">
        <f>ROUND(E125*F125,2)</f>
        <v>0</v>
      </c>
      <c r="H125" s="177"/>
      <c r="I125" s="178">
        <f>ROUND(E125*H125,2)</f>
        <v>0</v>
      </c>
      <c r="J125" s="177"/>
      <c r="K125" s="178">
        <f>ROUND(E125*J125,2)</f>
        <v>0</v>
      </c>
      <c r="L125" s="178">
        <v>15</v>
      </c>
      <c r="M125" s="178">
        <f>G125*(1+L125/100)</f>
        <v>0</v>
      </c>
      <c r="N125" s="176">
        <v>0.38041999999999998</v>
      </c>
      <c r="O125" s="176">
        <f>ROUND(E125*N125,2)</f>
        <v>0.84</v>
      </c>
      <c r="P125" s="176">
        <v>0</v>
      </c>
      <c r="Q125" s="176">
        <f>ROUND(E125*P125,2)</f>
        <v>0</v>
      </c>
      <c r="R125" s="178"/>
      <c r="S125" s="178" t="s">
        <v>129</v>
      </c>
      <c r="T125" s="179" t="s">
        <v>129</v>
      </c>
      <c r="U125" s="157">
        <v>0.151</v>
      </c>
      <c r="V125" s="157">
        <f>ROUND(E125*U125,2)</f>
        <v>0.33</v>
      </c>
      <c r="W125" s="157"/>
      <c r="X125" s="157" t="s">
        <v>130</v>
      </c>
      <c r="Y125" s="157" t="s">
        <v>131</v>
      </c>
      <c r="Z125" s="147"/>
      <c r="AA125" s="147"/>
      <c r="AB125" s="147"/>
      <c r="AC125" s="147"/>
      <c r="AD125" s="147"/>
      <c r="AE125" s="147"/>
      <c r="AF125" s="147"/>
      <c r="AG125" s="147" t="s">
        <v>132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5">
      <c r="A126" s="154"/>
      <c r="B126" s="155"/>
      <c r="C126" s="190" t="s">
        <v>238</v>
      </c>
      <c r="D126" s="158"/>
      <c r="E126" s="159"/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134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5">
      <c r="A127" s="154"/>
      <c r="B127" s="155"/>
      <c r="C127" s="190" t="s">
        <v>239</v>
      </c>
      <c r="D127" s="158"/>
      <c r="E127" s="159">
        <v>0.39600000000000002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134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5">
      <c r="A128" s="154"/>
      <c r="B128" s="155"/>
      <c r="C128" s="190" t="s">
        <v>240</v>
      </c>
      <c r="D128" s="158"/>
      <c r="E128" s="159">
        <v>1.8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134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73">
        <v>23</v>
      </c>
      <c r="B129" s="174" t="s">
        <v>241</v>
      </c>
      <c r="C129" s="189" t="s">
        <v>242</v>
      </c>
      <c r="D129" s="175" t="s">
        <v>128</v>
      </c>
      <c r="E129" s="176">
        <v>30.02</v>
      </c>
      <c r="F129" s="177"/>
      <c r="G129" s="178">
        <f>ROUND(E129*F129,2)</f>
        <v>0</v>
      </c>
      <c r="H129" s="177"/>
      <c r="I129" s="178">
        <f>ROUND(E129*H129,2)</f>
        <v>0</v>
      </c>
      <c r="J129" s="177"/>
      <c r="K129" s="178">
        <f>ROUND(E129*J129,2)</f>
        <v>0</v>
      </c>
      <c r="L129" s="178">
        <v>15</v>
      </c>
      <c r="M129" s="178">
        <f>G129*(1+L129/100)</f>
        <v>0</v>
      </c>
      <c r="N129" s="176">
        <v>7.1999999999999995E-2</v>
      </c>
      <c r="O129" s="176">
        <f>ROUND(E129*N129,2)</f>
        <v>2.16</v>
      </c>
      <c r="P129" s="176">
        <v>0</v>
      </c>
      <c r="Q129" s="176">
        <f>ROUND(E129*P129,2)</f>
        <v>0</v>
      </c>
      <c r="R129" s="178"/>
      <c r="S129" s="178" t="s">
        <v>129</v>
      </c>
      <c r="T129" s="179" t="s">
        <v>129</v>
      </c>
      <c r="U129" s="157">
        <v>0.375</v>
      </c>
      <c r="V129" s="157">
        <f>ROUND(E129*U129,2)</f>
        <v>11.26</v>
      </c>
      <c r="W129" s="157"/>
      <c r="X129" s="157" t="s">
        <v>130</v>
      </c>
      <c r="Y129" s="157" t="s">
        <v>131</v>
      </c>
      <c r="Z129" s="147"/>
      <c r="AA129" s="147"/>
      <c r="AB129" s="147"/>
      <c r="AC129" s="147"/>
      <c r="AD129" s="147"/>
      <c r="AE129" s="147"/>
      <c r="AF129" s="147"/>
      <c r="AG129" s="147" t="s">
        <v>132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5">
      <c r="A130" s="154"/>
      <c r="B130" s="155"/>
      <c r="C130" s="190" t="s">
        <v>226</v>
      </c>
      <c r="D130" s="158"/>
      <c r="E130" s="159">
        <v>9.24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134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5">
      <c r="A131" s="154"/>
      <c r="B131" s="155"/>
      <c r="C131" s="190" t="s">
        <v>227</v>
      </c>
      <c r="D131" s="158"/>
      <c r="E131" s="159">
        <v>5.32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134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5">
      <c r="A132" s="154"/>
      <c r="B132" s="155"/>
      <c r="C132" s="190" t="s">
        <v>228</v>
      </c>
      <c r="D132" s="158"/>
      <c r="E132" s="159">
        <v>10.14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134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5">
      <c r="A133" s="154"/>
      <c r="B133" s="155"/>
      <c r="C133" s="190" t="s">
        <v>229</v>
      </c>
      <c r="D133" s="158"/>
      <c r="E133" s="159">
        <v>5.32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134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73">
        <v>24</v>
      </c>
      <c r="B134" s="174" t="s">
        <v>243</v>
      </c>
      <c r="C134" s="189" t="s">
        <v>244</v>
      </c>
      <c r="D134" s="175" t="s">
        <v>128</v>
      </c>
      <c r="E134" s="176">
        <v>3.0960000000000001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15</v>
      </c>
      <c r="M134" s="178">
        <f>G134*(1+L134/100)</f>
        <v>0</v>
      </c>
      <c r="N134" s="176">
        <v>0.16847999999999999</v>
      </c>
      <c r="O134" s="176">
        <f>ROUND(E134*N134,2)</f>
        <v>0.52</v>
      </c>
      <c r="P134" s="176">
        <v>0</v>
      </c>
      <c r="Q134" s="176">
        <f>ROUND(E134*P134,2)</f>
        <v>0</v>
      </c>
      <c r="R134" s="178"/>
      <c r="S134" s="178" t="s">
        <v>129</v>
      </c>
      <c r="T134" s="179" t="s">
        <v>129</v>
      </c>
      <c r="U134" s="157">
        <v>0.38800000000000001</v>
      </c>
      <c r="V134" s="157">
        <f>ROUND(E134*U134,2)</f>
        <v>1.2</v>
      </c>
      <c r="W134" s="157"/>
      <c r="X134" s="157" t="s">
        <v>130</v>
      </c>
      <c r="Y134" s="157" t="s">
        <v>131</v>
      </c>
      <c r="Z134" s="147"/>
      <c r="AA134" s="147"/>
      <c r="AB134" s="147"/>
      <c r="AC134" s="147"/>
      <c r="AD134" s="147"/>
      <c r="AE134" s="147"/>
      <c r="AF134" s="147"/>
      <c r="AG134" s="147" t="s">
        <v>132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5">
      <c r="A135" s="154"/>
      <c r="B135" s="155"/>
      <c r="C135" s="190" t="s">
        <v>238</v>
      </c>
      <c r="D135" s="158"/>
      <c r="E135" s="159"/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134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5">
      <c r="A136" s="154"/>
      <c r="B136" s="155"/>
      <c r="C136" s="190" t="s">
        <v>239</v>
      </c>
      <c r="D136" s="158"/>
      <c r="E136" s="159">
        <v>0.39600000000000002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134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5">
      <c r="A137" s="154"/>
      <c r="B137" s="155"/>
      <c r="C137" s="190" t="s">
        <v>245</v>
      </c>
      <c r="D137" s="158"/>
      <c r="E137" s="159">
        <v>2.7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134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5">
      <c r="A138" s="173">
        <v>25</v>
      </c>
      <c r="B138" s="174" t="s">
        <v>246</v>
      </c>
      <c r="C138" s="189" t="s">
        <v>247</v>
      </c>
      <c r="D138" s="175" t="s">
        <v>248</v>
      </c>
      <c r="E138" s="176">
        <v>1</v>
      </c>
      <c r="F138" s="177"/>
      <c r="G138" s="178">
        <f>ROUND(E138*F138,2)</f>
        <v>0</v>
      </c>
      <c r="H138" s="177"/>
      <c r="I138" s="178">
        <f>ROUND(E138*H138,2)</f>
        <v>0</v>
      </c>
      <c r="J138" s="177"/>
      <c r="K138" s="178">
        <f>ROUND(E138*J138,2)</f>
        <v>0</v>
      </c>
      <c r="L138" s="178">
        <v>15</v>
      </c>
      <c r="M138" s="178">
        <f>G138*(1+L138/100)</f>
        <v>0</v>
      </c>
      <c r="N138" s="176">
        <v>0</v>
      </c>
      <c r="O138" s="176">
        <f>ROUND(E138*N138,2)</f>
        <v>0</v>
      </c>
      <c r="P138" s="176">
        <v>0</v>
      </c>
      <c r="Q138" s="176">
        <f>ROUND(E138*P138,2)</f>
        <v>0</v>
      </c>
      <c r="R138" s="178"/>
      <c r="S138" s="178" t="s">
        <v>249</v>
      </c>
      <c r="T138" s="179" t="s">
        <v>250</v>
      </c>
      <c r="U138" s="157">
        <v>0</v>
      </c>
      <c r="V138" s="157">
        <f>ROUND(E138*U138,2)</f>
        <v>0</v>
      </c>
      <c r="W138" s="157"/>
      <c r="X138" s="157" t="s">
        <v>130</v>
      </c>
      <c r="Y138" s="157" t="s">
        <v>131</v>
      </c>
      <c r="Z138" s="147"/>
      <c r="AA138" s="147"/>
      <c r="AB138" s="147"/>
      <c r="AC138" s="147"/>
      <c r="AD138" s="147"/>
      <c r="AE138" s="147"/>
      <c r="AF138" s="147"/>
      <c r="AG138" s="147" t="s">
        <v>132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5">
      <c r="A139" s="154"/>
      <c r="B139" s="155"/>
      <c r="C139" s="255" t="s">
        <v>251</v>
      </c>
      <c r="D139" s="256"/>
      <c r="E139" s="256"/>
      <c r="F139" s="256"/>
      <c r="G139" s="256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180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5">
      <c r="A140" s="154"/>
      <c r="B140" s="155"/>
      <c r="C140" s="253" t="s">
        <v>252</v>
      </c>
      <c r="D140" s="254"/>
      <c r="E140" s="254"/>
      <c r="F140" s="254"/>
      <c r="G140" s="254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180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5">
      <c r="A141" s="154"/>
      <c r="B141" s="155"/>
      <c r="C141" s="253" t="s">
        <v>253</v>
      </c>
      <c r="D141" s="254"/>
      <c r="E141" s="254"/>
      <c r="F141" s="254"/>
      <c r="G141" s="254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180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5">
      <c r="A142" s="173">
        <v>26</v>
      </c>
      <c r="B142" s="174" t="s">
        <v>254</v>
      </c>
      <c r="C142" s="189" t="s">
        <v>255</v>
      </c>
      <c r="D142" s="175" t="s">
        <v>128</v>
      </c>
      <c r="E142" s="176">
        <v>36</v>
      </c>
      <c r="F142" s="177"/>
      <c r="G142" s="178">
        <f>ROUND(E142*F142,2)</f>
        <v>0</v>
      </c>
      <c r="H142" s="177"/>
      <c r="I142" s="178">
        <f>ROUND(E142*H142,2)</f>
        <v>0</v>
      </c>
      <c r="J142" s="177"/>
      <c r="K142" s="178">
        <f>ROUND(E142*J142,2)</f>
        <v>0</v>
      </c>
      <c r="L142" s="178">
        <v>15</v>
      </c>
      <c r="M142" s="178">
        <f>G142*(1+L142/100)</f>
        <v>0</v>
      </c>
      <c r="N142" s="176">
        <v>0.108</v>
      </c>
      <c r="O142" s="176">
        <f>ROUND(E142*N142,2)</f>
        <v>3.89</v>
      </c>
      <c r="P142" s="176">
        <v>0</v>
      </c>
      <c r="Q142" s="176">
        <f>ROUND(E142*P142,2)</f>
        <v>0</v>
      </c>
      <c r="R142" s="178" t="s">
        <v>215</v>
      </c>
      <c r="S142" s="178" t="s">
        <v>129</v>
      </c>
      <c r="T142" s="179" t="s">
        <v>129</v>
      </c>
      <c r="U142" s="157">
        <v>0</v>
      </c>
      <c r="V142" s="157">
        <f>ROUND(E142*U142,2)</f>
        <v>0</v>
      </c>
      <c r="W142" s="157"/>
      <c r="X142" s="157" t="s">
        <v>216</v>
      </c>
      <c r="Y142" s="157" t="s">
        <v>131</v>
      </c>
      <c r="Z142" s="147"/>
      <c r="AA142" s="147"/>
      <c r="AB142" s="147"/>
      <c r="AC142" s="147"/>
      <c r="AD142" s="147"/>
      <c r="AE142" s="147"/>
      <c r="AF142" s="147"/>
      <c r="AG142" s="147" t="s">
        <v>217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5">
      <c r="A143" s="154"/>
      <c r="B143" s="155"/>
      <c r="C143" s="190" t="s">
        <v>256</v>
      </c>
      <c r="D143" s="158"/>
      <c r="E143" s="159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134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5">
      <c r="A144" s="154"/>
      <c r="B144" s="155"/>
      <c r="C144" s="190" t="s">
        <v>257</v>
      </c>
      <c r="D144" s="158"/>
      <c r="E144" s="159">
        <v>31.521000000000001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134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5">
      <c r="A145" s="154"/>
      <c r="B145" s="155"/>
      <c r="C145" s="190" t="s">
        <v>258</v>
      </c>
      <c r="D145" s="158"/>
      <c r="E145" s="159">
        <v>0.47899999999999998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134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5">
      <c r="A146" s="154"/>
      <c r="B146" s="155"/>
      <c r="C146" s="191" t="s">
        <v>159</v>
      </c>
      <c r="D146" s="160"/>
      <c r="E146" s="161">
        <v>32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134</v>
      </c>
      <c r="AH146" s="147">
        <v>1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5">
      <c r="A147" s="154"/>
      <c r="B147" s="155"/>
      <c r="C147" s="190" t="s">
        <v>238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134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5">
      <c r="A148" s="154"/>
      <c r="B148" s="155"/>
      <c r="C148" s="190" t="s">
        <v>259</v>
      </c>
      <c r="D148" s="158"/>
      <c r="E148" s="159">
        <v>3.2507999999999999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134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3" x14ac:dyDescent="0.25">
      <c r="A149" s="154"/>
      <c r="B149" s="155"/>
      <c r="C149" s="190" t="s">
        <v>260</v>
      </c>
      <c r="D149" s="158"/>
      <c r="E149" s="159">
        <v>0.74919999999999998</v>
      </c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134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5">
      <c r="A150" s="154"/>
      <c r="B150" s="155"/>
      <c r="C150" s="191" t="s">
        <v>159</v>
      </c>
      <c r="D150" s="160"/>
      <c r="E150" s="161">
        <v>4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134</v>
      </c>
      <c r="AH150" s="147">
        <v>1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x14ac:dyDescent="0.25">
      <c r="A151" s="166" t="s">
        <v>124</v>
      </c>
      <c r="B151" s="167" t="s">
        <v>61</v>
      </c>
      <c r="C151" s="188" t="s">
        <v>62</v>
      </c>
      <c r="D151" s="168"/>
      <c r="E151" s="169"/>
      <c r="F151" s="170"/>
      <c r="G151" s="170">
        <f>SUMIF(AG152:AG156,"&lt;&gt;NOR",G152:G156)</f>
        <v>0</v>
      </c>
      <c r="H151" s="170"/>
      <c r="I151" s="170">
        <f>SUM(I152:I156)</f>
        <v>0</v>
      </c>
      <c r="J151" s="170"/>
      <c r="K151" s="170">
        <f>SUM(K152:K156)</f>
        <v>0</v>
      </c>
      <c r="L151" s="170"/>
      <c r="M151" s="170">
        <f>SUM(M152:M156)</f>
        <v>0</v>
      </c>
      <c r="N151" s="169"/>
      <c r="O151" s="169">
        <f>SUM(O152:O156)</f>
        <v>0.1</v>
      </c>
      <c r="P151" s="169"/>
      <c r="Q151" s="169">
        <f>SUM(Q152:Q156)</f>
        <v>0</v>
      </c>
      <c r="R151" s="170"/>
      <c r="S151" s="170"/>
      <c r="T151" s="171"/>
      <c r="U151" s="165"/>
      <c r="V151" s="165">
        <f>SUM(V152:V156)</f>
        <v>2.63</v>
      </c>
      <c r="W151" s="165"/>
      <c r="X151" s="165"/>
      <c r="Y151" s="165"/>
      <c r="AG151" t="s">
        <v>125</v>
      </c>
    </row>
    <row r="152" spans="1:60" outlineLevel="1" x14ac:dyDescent="0.25">
      <c r="A152" s="173">
        <v>27</v>
      </c>
      <c r="B152" s="174" t="s">
        <v>261</v>
      </c>
      <c r="C152" s="189" t="s">
        <v>262</v>
      </c>
      <c r="D152" s="175" t="s">
        <v>128</v>
      </c>
      <c r="E152" s="176">
        <v>4.2300000000000004</v>
      </c>
      <c r="F152" s="177"/>
      <c r="G152" s="178">
        <f>ROUND(E152*F152,2)</f>
        <v>0</v>
      </c>
      <c r="H152" s="177"/>
      <c r="I152" s="178">
        <f>ROUND(E152*H152,2)</f>
        <v>0</v>
      </c>
      <c r="J152" s="177"/>
      <c r="K152" s="178">
        <f>ROUND(E152*J152,2)</f>
        <v>0</v>
      </c>
      <c r="L152" s="178">
        <v>15</v>
      </c>
      <c r="M152" s="178">
        <f>G152*(1+L152/100)</f>
        <v>0</v>
      </c>
      <c r="N152" s="176">
        <v>4.0000000000000003E-5</v>
      </c>
      <c r="O152" s="176">
        <f>ROUND(E152*N152,2)</f>
        <v>0</v>
      </c>
      <c r="P152" s="176">
        <v>0</v>
      </c>
      <c r="Q152" s="176">
        <f>ROUND(E152*P152,2)</f>
        <v>0</v>
      </c>
      <c r="R152" s="178"/>
      <c r="S152" s="178" t="s">
        <v>129</v>
      </c>
      <c r="T152" s="179" t="s">
        <v>129</v>
      </c>
      <c r="U152" s="157">
        <v>7.8E-2</v>
      </c>
      <c r="V152" s="157">
        <f>ROUND(E152*U152,2)</f>
        <v>0.33</v>
      </c>
      <c r="W152" s="157"/>
      <c r="X152" s="157" t="s">
        <v>130</v>
      </c>
      <c r="Y152" s="157" t="s">
        <v>131</v>
      </c>
      <c r="Z152" s="147"/>
      <c r="AA152" s="147"/>
      <c r="AB152" s="147"/>
      <c r="AC152" s="147"/>
      <c r="AD152" s="147"/>
      <c r="AE152" s="147"/>
      <c r="AF152" s="147"/>
      <c r="AG152" s="147" t="s">
        <v>132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5">
      <c r="A153" s="154"/>
      <c r="B153" s="155"/>
      <c r="C153" s="190" t="s">
        <v>263</v>
      </c>
      <c r="D153" s="158"/>
      <c r="E153" s="159">
        <v>4.2300000000000004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134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73">
        <v>28</v>
      </c>
      <c r="B154" s="174" t="s">
        <v>264</v>
      </c>
      <c r="C154" s="189" t="s">
        <v>265</v>
      </c>
      <c r="D154" s="175" t="s">
        <v>128</v>
      </c>
      <c r="E154" s="176">
        <v>1.95</v>
      </c>
      <c r="F154" s="177"/>
      <c r="G154" s="178">
        <f>ROUND(E154*F154,2)</f>
        <v>0</v>
      </c>
      <c r="H154" s="177"/>
      <c r="I154" s="178">
        <f>ROUND(E154*H154,2)</f>
        <v>0</v>
      </c>
      <c r="J154" s="177"/>
      <c r="K154" s="178">
        <f>ROUND(E154*J154,2)</f>
        <v>0</v>
      </c>
      <c r="L154" s="178">
        <v>15</v>
      </c>
      <c r="M154" s="178">
        <f>G154*(1+L154/100)</f>
        <v>0</v>
      </c>
      <c r="N154" s="176">
        <v>5.3690000000000002E-2</v>
      </c>
      <c r="O154" s="176">
        <f>ROUND(E154*N154,2)</f>
        <v>0.1</v>
      </c>
      <c r="P154" s="176">
        <v>0</v>
      </c>
      <c r="Q154" s="176">
        <f>ROUND(E154*P154,2)</f>
        <v>0</v>
      </c>
      <c r="R154" s="178"/>
      <c r="S154" s="178" t="s">
        <v>129</v>
      </c>
      <c r="T154" s="179" t="s">
        <v>129</v>
      </c>
      <c r="U154" s="157">
        <v>1.17717</v>
      </c>
      <c r="V154" s="157">
        <f>ROUND(E154*U154,2)</f>
        <v>2.2999999999999998</v>
      </c>
      <c r="W154" s="157"/>
      <c r="X154" s="157" t="s">
        <v>130</v>
      </c>
      <c r="Y154" s="157" t="s">
        <v>131</v>
      </c>
      <c r="Z154" s="147"/>
      <c r="AA154" s="147"/>
      <c r="AB154" s="147"/>
      <c r="AC154" s="147"/>
      <c r="AD154" s="147"/>
      <c r="AE154" s="147"/>
      <c r="AF154" s="147"/>
      <c r="AG154" s="147" t="s">
        <v>132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5">
      <c r="A155" s="154"/>
      <c r="B155" s="155"/>
      <c r="C155" s="190" t="s">
        <v>266</v>
      </c>
      <c r="D155" s="158"/>
      <c r="E155" s="159"/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134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5">
      <c r="A156" s="154"/>
      <c r="B156" s="155"/>
      <c r="C156" s="190" t="s">
        <v>267</v>
      </c>
      <c r="D156" s="158"/>
      <c r="E156" s="159">
        <v>1.95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134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x14ac:dyDescent="0.25">
      <c r="A157" s="166" t="s">
        <v>124</v>
      </c>
      <c r="B157" s="167" t="s">
        <v>63</v>
      </c>
      <c r="C157" s="188" t="s">
        <v>64</v>
      </c>
      <c r="D157" s="168"/>
      <c r="E157" s="169"/>
      <c r="F157" s="170"/>
      <c r="G157" s="170">
        <f>SUMIF(AG158:AG369,"&lt;&gt;NOR",G158:G369)</f>
        <v>0</v>
      </c>
      <c r="H157" s="170"/>
      <c r="I157" s="170">
        <f>SUM(I158:I369)</f>
        <v>0</v>
      </c>
      <c r="J157" s="170"/>
      <c r="K157" s="170">
        <f>SUM(K158:K369)</f>
        <v>0</v>
      </c>
      <c r="L157" s="170"/>
      <c r="M157" s="170">
        <f>SUM(M158:M369)</f>
        <v>0</v>
      </c>
      <c r="N157" s="169"/>
      <c r="O157" s="169">
        <f>SUM(O158:O369)</f>
        <v>33.020000000000003</v>
      </c>
      <c r="P157" s="169"/>
      <c r="Q157" s="169">
        <f>SUM(Q158:Q369)</f>
        <v>0</v>
      </c>
      <c r="R157" s="170"/>
      <c r="S157" s="170"/>
      <c r="T157" s="171"/>
      <c r="U157" s="165"/>
      <c r="V157" s="165">
        <f>SUM(V158:V369)</f>
        <v>1053.9000000000001</v>
      </c>
      <c r="W157" s="165"/>
      <c r="X157" s="165"/>
      <c r="Y157" s="165"/>
      <c r="AG157" t="s">
        <v>125</v>
      </c>
    </row>
    <row r="158" spans="1:60" ht="20.399999999999999" outlineLevel="1" x14ac:dyDescent="0.25">
      <c r="A158" s="173">
        <v>29</v>
      </c>
      <c r="B158" s="174" t="s">
        <v>268</v>
      </c>
      <c r="C158" s="189" t="s">
        <v>269</v>
      </c>
      <c r="D158" s="175" t="s">
        <v>128</v>
      </c>
      <c r="E158" s="176">
        <v>405.68299999999999</v>
      </c>
      <c r="F158" s="177"/>
      <c r="G158" s="178">
        <f>ROUND(E158*F158,2)</f>
        <v>0</v>
      </c>
      <c r="H158" s="177"/>
      <c r="I158" s="178">
        <f>ROUND(E158*H158,2)</f>
        <v>0</v>
      </c>
      <c r="J158" s="177"/>
      <c r="K158" s="178">
        <f>ROUND(E158*J158,2)</f>
        <v>0</v>
      </c>
      <c r="L158" s="178">
        <v>15</v>
      </c>
      <c r="M158" s="178">
        <f>G158*(1+L158/100)</f>
        <v>0</v>
      </c>
      <c r="N158" s="176">
        <v>2.31E-3</v>
      </c>
      <c r="O158" s="176">
        <f>ROUND(E158*N158,2)</f>
        <v>0.94</v>
      </c>
      <c r="P158" s="176">
        <v>0</v>
      </c>
      <c r="Q158" s="176">
        <f>ROUND(E158*P158,2)</f>
        <v>0</v>
      </c>
      <c r="R158" s="178"/>
      <c r="S158" s="178" t="s">
        <v>129</v>
      </c>
      <c r="T158" s="179" t="s">
        <v>129</v>
      </c>
      <c r="U158" s="157">
        <v>0.24234</v>
      </c>
      <c r="V158" s="157">
        <f>ROUND(E158*U158,2)</f>
        <v>98.31</v>
      </c>
      <c r="W158" s="157"/>
      <c r="X158" s="157" t="s">
        <v>130</v>
      </c>
      <c r="Y158" s="157" t="s">
        <v>131</v>
      </c>
      <c r="Z158" s="147"/>
      <c r="AA158" s="147"/>
      <c r="AB158" s="147"/>
      <c r="AC158" s="147"/>
      <c r="AD158" s="147"/>
      <c r="AE158" s="147"/>
      <c r="AF158" s="147"/>
      <c r="AG158" s="147" t="s">
        <v>132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5">
      <c r="A159" s="154"/>
      <c r="B159" s="155"/>
      <c r="C159" s="190" t="s">
        <v>270</v>
      </c>
      <c r="D159" s="158"/>
      <c r="E159" s="159">
        <v>329.62900000000002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134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5">
      <c r="A160" s="154"/>
      <c r="B160" s="155"/>
      <c r="C160" s="190" t="s">
        <v>271</v>
      </c>
      <c r="D160" s="158"/>
      <c r="E160" s="159">
        <v>50.445500000000003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134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5">
      <c r="A161" s="154"/>
      <c r="B161" s="155"/>
      <c r="C161" s="190" t="s">
        <v>272</v>
      </c>
      <c r="D161" s="158"/>
      <c r="E161" s="159">
        <v>25.608499999999999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134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73">
        <v>30</v>
      </c>
      <c r="B162" s="174" t="s">
        <v>273</v>
      </c>
      <c r="C162" s="189" t="s">
        <v>274</v>
      </c>
      <c r="D162" s="175" t="s">
        <v>128</v>
      </c>
      <c r="E162" s="176">
        <v>405.68299999999999</v>
      </c>
      <c r="F162" s="177"/>
      <c r="G162" s="178">
        <f>ROUND(E162*F162,2)</f>
        <v>0</v>
      </c>
      <c r="H162" s="177"/>
      <c r="I162" s="178">
        <f>ROUND(E162*H162,2)</f>
        <v>0</v>
      </c>
      <c r="J162" s="177"/>
      <c r="K162" s="178">
        <f>ROUND(E162*J162,2)</f>
        <v>0</v>
      </c>
      <c r="L162" s="178">
        <v>15</v>
      </c>
      <c r="M162" s="178">
        <f>G162*(1+L162/100)</f>
        <v>0</v>
      </c>
      <c r="N162" s="176">
        <v>3.2000000000000003E-4</v>
      </c>
      <c r="O162" s="176">
        <f>ROUND(E162*N162,2)</f>
        <v>0.13</v>
      </c>
      <c r="P162" s="176">
        <v>0</v>
      </c>
      <c r="Q162" s="176">
        <f>ROUND(E162*P162,2)</f>
        <v>0</v>
      </c>
      <c r="R162" s="178"/>
      <c r="S162" s="178" t="s">
        <v>129</v>
      </c>
      <c r="T162" s="179" t="s">
        <v>129</v>
      </c>
      <c r="U162" s="157">
        <v>7.0000000000000007E-2</v>
      </c>
      <c r="V162" s="157">
        <f>ROUND(E162*U162,2)</f>
        <v>28.4</v>
      </c>
      <c r="W162" s="157"/>
      <c r="X162" s="157" t="s">
        <v>130</v>
      </c>
      <c r="Y162" s="157" t="s">
        <v>131</v>
      </c>
      <c r="Z162" s="147"/>
      <c r="AA162" s="147"/>
      <c r="AB162" s="147"/>
      <c r="AC162" s="147"/>
      <c r="AD162" s="147"/>
      <c r="AE162" s="147"/>
      <c r="AF162" s="147"/>
      <c r="AG162" s="147" t="s">
        <v>132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5">
      <c r="A163" s="154"/>
      <c r="B163" s="155"/>
      <c r="C163" s="190" t="s">
        <v>270</v>
      </c>
      <c r="D163" s="158"/>
      <c r="E163" s="159">
        <v>329.62900000000002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134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5">
      <c r="A164" s="154"/>
      <c r="B164" s="155"/>
      <c r="C164" s="190" t="s">
        <v>271</v>
      </c>
      <c r="D164" s="158"/>
      <c r="E164" s="159">
        <v>50.445500000000003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134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5">
      <c r="A165" s="154"/>
      <c r="B165" s="155"/>
      <c r="C165" s="190" t="s">
        <v>272</v>
      </c>
      <c r="D165" s="158"/>
      <c r="E165" s="159">
        <v>25.608499999999999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134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5">
      <c r="A166" s="173">
        <v>31</v>
      </c>
      <c r="B166" s="174" t="s">
        <v>275</v>
      </c>
      <c r="C166" s="189" t="s">
        <v>276</v>
      </c>
      <c r="D166" s="175" t="s">
        <v>128</v>
      </c>
      <c r="E166" s="176">
        <v>50.481000000000002</v>
      </c>
      <c r="F166" s="177"/>
      <c r="G166" s="178">
        <f>ROUND(E166*F166,2)</f>
        <v>0</v>
      </c>
      <c r="H166" s="177"/>
      <c r="I166" s="178">
        <f>ROUND(E166*H166,2)</f>
        <v>0</v>
      </c>
      <c r="J166" s="177"/>
      <c r="K166" s="178">
        <f>ROUND(E166*J166,2)</f>
        <v>0</v>
      </c>
      <c r="L166" s="178">
        <v>15</v>
      </c>
      <c r="M166" s="178">
        <f>G166*(1+L166/100)</f>
        <v>0</v>
      </c>
      <c r="N166" s="176">
        <v>4.0000000000000003E-5</v>
      </c>
      <c r="O166" s="176">
        <f>ROUND(E166*N166,2)</f>
        <v>0</v>
      </c>
      <c r="P166" s="176">
        <v>0</v>
      </c>
      <c r="Q166" s="176">
        <f>ROUND(E166*P166,2)</f>
        <v>0</v>
      </c>
      <c r="R166" s="178"/>
      <c r="S166" s="178" t="s">
        <v>129</v>
      </c>
      <c r="T166" s="179" t="s">
        <v>129</v>
      </c>
      <c r="U166" s="157">
        <v>7.8E-2</v>
      </c>
      <c r="V166" s="157">
        <f>ROUND(E166*U166,2)</f>
        <v>3.94</v>
      </c>
      <c r="W166" s="157"/>
      <c r="X166" s="157" t="s">
        <v>130</v>
      </c>
      <c r="Y166" s="157" t="s">
        <v>131</v>
      </c>
      <c r="Z166" s="147"/>
      <c r="AA166" s="147"/>
      <c r="AB166" s="147"/>
      <c r="AC166" s="147"/>
      <c r="AD166" s="147"/>
      <c r="AE166" s="147"/>
      <c r="AF166" s="147"/>
      <c r="AG166" s="147" t="s">
        <v>132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5">
      <c r="A167" s="154"/>
      <c r="B167" s="155"/>
      <c r="C167" s="190" t="s">
        <v>277</v>
      </c>
      <c r="D167" s="158"/>
      <c r="E167" s="159">
        <v>16.065000000000001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134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5">
      <c r="A168" s="154"/>
      <c r="B168" s="155"/>
      <c r="C168" s="190" t="s">
        <v>278</v>
      </c>
      <c r="D168" s="158"/>
      <c r="E168" s="159">
        <v>25.65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134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5">
      <c r="A169" s="154"/>
      <c r="B169" s="155"/>
      <c r="C169" s="190" t="s">
        <v>279</v>
      </c>
      <c r="D169" s="158"/>
      <c r="E169" s="159">
        <v>1.62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134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5">
      <c r="A170" s="154"/>
      <c r="B170" s="155"/>
      <c r="C170" s="190" t="s">
        <v>280</v>
      </c>
      <c r="D170" s="158"/>
      <c r="E170" s="159">
        <v>0.75600000000000001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134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5">
      <c r="A171" s="154"/>
      <c r="B171" s="155"/>
      <c r="C171" s="190" t="s">
        <v>281</v>
      </c>
      <c r="D171" s="158"/>
      <c r="E171" s="159">
        <v>2.16</v>
      </c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134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5">
      <c r="A172" s="154"/>
      <c r="B172" s="155"/>
      <c r="C172" s="190" t="s">
        <v>282</v>
      </c>
      <c r="D172" s="158"/>
      <c r="E172" s="159">
        <v>4.2300000000000004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134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0.399999999999999" outlineLevel="1" x14ac:dyDescent="0.25">
      <c r="A173" s="173">
        <v>32</v>
      </c>
      <c r="B173" s="174" t="s">
        <v>283</v>
      </c>
      <c r="C173" s="189" t="s">
        <v>284</v>
      </c>
      <c r="D173" s="175" t="s">
        <v>145</v>
      </c>
      <c r="E173" s="176">
        <v>10</v>
      </c>
      <c r="F173" s="177"/>
      <c r="G173" s="178">
        <f>ROUND(E173*F173,2)</f>
        <v>0</v>
      </c>
      <c r="H173" s="177"/>
      <c r="I173" s="178">
        <f>ROUND(E173*H173,2)</f>
        <v>0</v>
      </c>
      <c r="J173" s="177"/>
      <c r="K173" s="178">
        <f>ROUND(E173*J173,2)</f>
        <v>0</v>
      </c>
      <c r="L173" s="178">
        <v>15</v>
      </c>
      <c r="M173" s="178">
        <f>G173*(1+L173/100)</f>
        <v>0</v>
      </c>
      <c r="N173" s="176">
        <v>2.0000000000000001E-4</v>
      </c>
      <c r="O173" s="176">
        <f>ROUND(E173*N173,2)</f>
        <v>0</v>
      </c>
      <c r="P173" s="176">
        <v>0</v>
      </c>
      <c r="Q173" s="176">
        <f>ROUND(E173*P173,2)</f>
        <v>0</v>
      </c>
      <c r="R173" s="178"/>
      <c r="S173" s="178" t="s">
        <v>129</v>
      </c>
      <c r="T173" s="179" t="s">
        <v>129</v>
      </c>
      <c r="U173" s="157">
        <v>0.18</v>
      </c>
      <c r="V173" s="157">
        <f>ROUND(E173*U173,2)</f>
        <v>1.8</v>
      </c>
      <c r="W173" s="157"/>
      <c r="X173" s="157" t="s">
        <v>130</v>
      </c>
      <c r="Y173" s="157" t="s">
        <v>131</v>
      </c>
      <c r="Z173" s="147"/>
      <c r="AA173" s="147"/>
      <c r="AB173" s="147"/>
      <c r="AC173" s="147"/>
      <c r="AD173" s="147"/>
      <c r="AE173" s="147"/>
      <c r="AF173" s="147"/>
      <c r="AG173" s="147" t="s">
        <v>132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5">
      <c r="A174" s="154"/>
      <c r="B174" s="155"/>
      <c r="C174" s="255" t="s">
        <v>285</v>
      </c>
      <c r="D174" s="256"/>
      <c r="E174" s="256"/>
      <c r="F174" s="256"/>
      <c r="G174" s="256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180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0.399999999999999" outlineLevel="1" x14ac:dyDescent="0.25">
      <c r="A175" s="173">
        <v>33</v>
      </c>
      <c r="B175" s="174" t="s">
        <v>286</v>
      </c>
      <c r="C175" s="189" t="s">
        <v>287</v>
      </c>
      <c r="D175" s="175" t="s">
        <v>128</v>
      </c>
      <c r="E175" s="176">
        <v>58.26</v>
      </c>
      <c r="F175" s="177"/>
      <c r="G175" s="178">
        <f>ROUND(E175*F175,2)</f>
        <v>0</v>
      </c>
      <c r="H175" s="177"/>
      <c r="I175" s="178">
        <f>ROUND(E175*H175,2)</f>
        <v>0</v>
      </c>
      <c r="J175" s="177"/>
      <c r="K175" s="178">
        <f>ROUND(E175*J175,2)</f>
        <v>0</v>
      </c>
      <c r="L175" s="178">
        <v>15</v>
      </c>
      <c r="M175" s="178">
        <f>G175*(1+L175/100)</f>
        <v>0</v>
      </c>
      <c r="N175" s="176">
        <v>1.2529999999999999E-2</v>
      </c>
      <c r="O175" s="176">
        <f>ROUND(E175*N175,2)</f>
        <v>0.73</v>
      </c>
      <c r="P175" s="176">
        <v>0</v>
      </c>
      <c r="Q175" s="176">
        <f>ROUND(E175*P175,2)</f>
        <v>0</v>
      </c>
      <c r="R175" s="178"/>
      <c r="S175" s="178" t="s">
        <v>129</v>
      </c>
      <c r="T175" s="179" t="s">
        <v>129</v>
      </c>
      <c r="U175" s="157">
        <v>0.85699999999999998</v>
      </c>
      <c r="V175" s="157">
        <f>ROUND(E175*U175,2)</f>
        <v>49.93</v>
      </c>
      <c r="W175" s="157"/>
      <c r="X175" s="157" t="s">
        <v>130</v>
      </c>
      <c r="Y175" s="157" t="s">
        <v>131</v>
      </c>
      <c r="Z175" s="147"/>
      <c r="AA175" s="147"/>
      <c r="AB175" s="147"/>
      <c r="AC175" s="147"/>
      <c r="AD175" s="147"/>
      <c r="AE175" s="147"/>
      <c r="AF175" s="147"/>
      <c r="AG175" s="147" t="s">
        <v>132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21" outlineLevel="2" x14ac:dyDescent="0.25">
      <c r="A176" s="154"/>
      <c r="B176" s="155"/>
      <c r="C176" s="255" t="s">
        <v>288</v>
      </c>
      <c r="D176" s="256"/>
      <c r="E176" s="256"/>
      <c r="F176" s="256"/>
      <c r="G176" s="256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180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80" t="str">
        <f>C176</f>
        <v>Položka obsahuje: nanesení lepicího tmelu na izolační desky, nalepení desek, zajištění talířovými hmoždinkami (6 ks/m2), natažení stěrky, vtlačení výztužné tkaniny (1,15 m2/m2) a přehlazení stěrky</v>
      </c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5">
      <c r="A177" s="154"/>
      <c r="B177" s="155"/>
      <c r="C177" s="253" t="s">
        <v>289</v>
      </c>
      <c r="D177" s="254"/>
      <c r="E177" s="254"/>
      <c r="F177" s="254"/>
      <c r="G177" s="254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180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5">
      <c r="A178" s="154"/>
      <c r="B178" s="155"/>
      <c r="C178" s="190" t="s">
        <v>290</v>
      </c>
      <c r="D178" s="158"/>
      <c r="E178" s="159">
        <v>19.21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134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5">
      <c r="A179" s="154"/>
      <c r="B179" s="155"/>
      <c r="C179" s="190" t="s">
        <v>291</v>
      </c>
      <c r="D179" s="158"/>
      <c r="E179" s="159">
        <v>9.92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134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5">
      <c r="A180" s="154"/>
      <c r="B180" s="155"/>
      <c r="C180" s="190" t="s">
        <v>292</v>
      </c>
      <c r="D180" s="158"/>
      <c r="E180" s="159">
        <v>19.21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134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5">
      <c r="A181" s="154"/>
      <c r="B181" s="155"/>
      <c r="C181" s="190" t="s">
        <v>293</v>
      </c>
      <c r="D181" s="158"/>
      <c r="E181" s="159">
        <v>9.92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134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0.399999999999999" outlineLevel="1" x14ac:dyDescent="0.25">
      <c r="A182" s="173">
        <v>34</v>
      </c>
      <c r="B182" s="174" t="s">
        <v>294</v>
      </c>
      <c r="C182" s="189" t="s">
        <v>295</v>
      </c>
      <c r="D182" s="175" t="s">
        <v>128</v>
      </c>
      <c r="E182" s="176">
        <v>329.62900000000002</v>
      </c>
      <c r="F182" s="177"/>
      <c r="G182" s="178">
        <f>ROUND(E182*F182,2)</f>
        <v>0</v>
      </c>
      <c r="H182" s="177"/>
      <c r="I182" s="178">
        <f>ROUND(E182*H182,2)</f>
        <v>0</v>
      </c>
      <c r="J182" s="177"/>
      <c r="K182" s="178">
        <f>ROUND(E182*J182,2)</f>
        <v>0</v>
      </c>
      <c r="L182" s="178">
        <v>15</v>
      </c>
      <c r="M182" s="178">
        <f>G182*(1+L182/100)</f>
        <v>0</v>
      </c>
      <c r="N182" s="176">
        <v>3.9280000000000002E-2</v>
      </c>
      <c r="O182" s="176">
        <f>ROUND(E182*N182,2)</f>
        <v>12.95</v>
      </c>
      <c r="P182" s="176">
        <v>0</v>
      </c>
      <c r="Q182" s="176">
        <f>ROUND(E182*P182,2)</f>
        <v>0</v>
      </c>
      <c r="R182" s="178"/>
      <c r="S182" s="178" t="s">
        <v>129</v>
      </c>
      <c r="T182" s="179" t="s">
        <v>129</v>
      </c>
      <c r="U182" s="157">
        <v>1.0169999999999999</v>
      </c>
      <c r="V182" s="157">
        <f>ROUND(E182*U182,2)</f>
        <v>335.23</v>
      </c>
      <c r="W182" s="157"/>
      <c r="X182" s="157" t="s">
        <v>130</v>
      </c>
      <c r="Y182" s="157" t="s">
        <v>131</v>
      </c>
      <c r="Z182" s="147"/>
      <c r="AA182" s="147"/>
      <c r="AB182" s="147"/>
      <c r="AC182" s="147"/>
      <c r="AD182" s="147"/>
      <c r="AE182" s="147"/>
      <c r="AF182" s="147"/>
      <c r="AG182" s="147" t="s">
        <v>132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31.2" outlineLevel="2" x14ac:dyDescent="0.25">
      <c r="A183" s="154"/>
      <c r="B183" s="155"/>
      <c r="C183" s="255" t="s">
        <v>809</v>
      </c>
      <c r="D183" s="256"/>
      <c r="E183" s="256"/>
      <c r="F183" s="256"/>
      <c r="G183" s="256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180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80" t="str">
        <f>C183</f>
        <v>Položka obsahuje: nanesení lepicího tmelu na izolační desky, nalepení desek, zajištění zapouštěcími hmoždinkami (6 ks/m2), kašírování desek stěrkovou hmotou, nanesení stěrky a výztužné tkaniny (1,15 m2/m2), přehlazení.</v>
      </c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5">
      <c r="A184" s="154"/>
      <c r="B184" s="155"/>
      <c r="C184" s="253" t="s">
        <v>296</v>
      </c>
      <c r="D184" s="254"/>
      <c r="E184" s="254"/>
      <c r="F184" s="254"/>
      <c r="G184" s="254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180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5">
      <c r="A185" s="154"/>
      <c r="B185" s="155"/>
      <c r="C185" s="190" t="s">
        <v>297</v>
      </c>
      <c r="D185" s="158"/>
      <c r="E185" s="159"/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134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5">
      <c r="A186" s="154"/>
      <c r="B186" s="155"/>
      <c r="C186" s="190" t="s">
        <v>298</v>
      </c>
      <c r="D186" s="158"/>
      <c r="E186" s="159">
        <v>104.91249999999999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134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5">
      <c r="A187" s="154"/>
      <c r="B187" s="155"/>
      <c r="C187" s="190" t="s">
        <v>299</v>
      </c>
      <c r="D187" s="158"/>
      <c r="E187" s="159">
        <v>4.8449999999999998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134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5">
      <c r="A188" s="154"/>
      <c r="B188" s="155"/>
      <c r="C188" s="190" t="s">
        <v>300</v>
      </c>
      <c r="D188" s="158"/>
      <c r="E188" s="159"/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134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5">
      <c r="A189" s="154"/>
      <c r="B189" s="155"/>
      <c r="C189" s="190" t="s">
        <v>301</v>
      </c>
      <c r="D189" s="158"/>
      <c r="E189" s="159">
        <v>54.281999999999996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134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5">
      <c r="A190" s="154"/>
      <c r="B190" s="155"/>
      <c r="C190" s="190" t="s">
        <v>302</v>
      </c>
      <c r="D190" s="158"/>
      <c r="E190" s="159">
        <v>11.568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134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5">
      <c r="A191" s="154"/>
      <c r="B191" s="155"/>
      <c r="C191" s="190" t="s">
        <v>303</v>
      </c>
      <c r="D191" s="158"/>
      <c r="E191" s="159">
        <v>16.87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134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5">
      <c r="A192" s="154"/>
      <c r="B192" s="155"/>
      <c r="C192" s="190" t="s">
        <v>304</v>
      </c>
      <c r="D192" s="158"/>
      <c r="E192" s="159"/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134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5">
      <c r="A193" s="154"/>
      <c r="B193" s="155"/>
      <c r="C193" s="190" t="s">
        <v>298</v>
      </c>
      <c r="D193" s="158"/>
      <c r="E193" s="159">
        <v>104.91249999999999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134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5">
      <c r="A194" s="154"/>
      <c r="B194" s="155"/>
      <c r="C194" s="190" t="s">
        <v>305</v>
      </c>
      <c r="D194" s="158"/>
      <c r="E194" s="159"/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134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5">
      <c r="A195" s="154"/>
      <c r="B195" s="155"/>
      <c r="C195" s="190" t="s">
        <v>301</v>
      </c>
      <c r="D195" s="158"/>
      <c r="E195" s="159">
        <v>54.281999999999996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134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5">
      <c r="A196" s="154"/>
      <c r="B196" s="155"/>
      <c r="C196" s="190" t="s">
        <v>302</v>
      </c>
      <c r="D196" s="158"/>
      <c r="E196" s="159">
        <v>11.568</v>
      </c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134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5">
      <c r="A197" s="154"/>
      <c r="B197" s="155"/>
      <c r="C197" s="190" t="s">
        <v>303</v>
      </c>
      <c r="D197" s="158"/>
      <c r="E197" s="159">
        <v>16.87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134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5">
      <c r="A198" s="154"/>
      <c r="B198" s="155"/>
      <c r="C198" s="191" t="s">
        <v>159</v>
      </c>
      <c r="D198" s="160"/>
      <c r="E198" s="161">
        <v>380.11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134</v>
      </c>
      <c r="AH198" s="147">
        <v>1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5">
      <c r="A199" s="154"/>
      <c r="B199" s="155"/>
      <c r="C199" s="190" t="s">
        <v>306</v>
      </c>
      <c r="D199" s="158"/>
      <c r="E199" s="159"/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134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5">
      <c r="A200" s="154"/>
      <c r="B200" s="155"/>
      <c r="C200" s="190" t="s">
        <v>307</v>
      </c>
      <c r="D200" s="158"/>
      <c r="E200" s="159">
        <v>-16.065000000000001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134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5">
      <c r="A201" s="154"/>
      <c r="B201" s="155"/>
      <c r="C201" s="190" t="s">
        <v>308</v>
      </c>
      <c r="D201" s="158"/>
      <c r="E201" s="159">
        <v>-25.65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134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5">
      <c r="A202" s="154"/>
      <c r="B202" s="155"/>
      <c r="C202" s="190" t="s">
        <v>309</v>
      </c>
      <c r="D202" s="158"/>
      <c r="E202" s="159">
        <v>-1.62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134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5">
      <c r="A203" s="154"/>
      <c r="B203" s="155"/>
      <c r="C203" s="190" t="s">
        <v>310</v>
      </c>
      <c r="D203" s="158"/>
      <c r="E203" s="159">
        <v>-0.75600000000000001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134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5">
      <c r="A204" s="154"/>
      <c r="B204" s="155"/>
      <c r="C204" s="190" t="s">
        <v>311</v>
      </c>
      <c r="D204" s="158"/>
      <c r="E204" s="159">
        <v>-2.16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134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5">
      <c r="A205" s="154"/>
      <c r="B205" s="155"/>
      <c r="C205" s="190" t="s">
        <v>312</v>
      </c>
      <c r="D205" s="158"/>
      <c r="E205" s="159">
        <v>-4.2300000000000004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134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5">
      <c r="A206" s="154"/>
      <c r="B206" s="155"/>
      <c r="C206" s="191" t="s">
        <v>159</v>
      </c>
      <c r="D206" s="160"/>
      <c r="E206" s="161">
        <v>-50.481000000000002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134</v>
      </c>
      <c r="AH206" s="147">
        <v>1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0.399999999999999" outlineLevel="1" x14ac:dyDescent="0.25">
      <c r="A207" s="173">
        <v>35</v>
      </c>
      <c r="B207" s="174" t="s">
        <v>313</v>
      </c>
      <c r="C207" s="189" t="s">
        <v>314</v>
      </c>
      <c r="D207" s="175" t="s">
        <v>128</v>
      </c>
      <c r="E207" s="176">
        <v>25.608499999999999</v>
      </c>
      <c r="F207" s="177"/>
      <c r="G207" s="178">
        <f>ROUND(E207*F207,2)</f>
        <v>0</v>
      </c>
      <c r="H207" s="177"/>
      <c r="I207" s="178">
        <f>ROUND(E207*H207,2)</f>
        <v>0</v>
      </c>
      <c r="J207" s="177"/>
      <c r="K207" s="178">
        <f>ROUND(E207*J207,2)</f>
        <v>0</v>
      </c>
      <c r="L207" s="178">
        <v>15</v>
      </c>
      <c r="M207" s="178">
        <f>G207*(1+L207/100)</f>
        <v>0</v>
      </c>
      <c r="N207" s="176">
        <v>1.027E-2</v>
      </c>
      <c r="O207" s="176">
        <f>ROUND(E207*N207,2)</f>
        <v>0.26</v>
      </c>
      <c r="P207" s="176">
        <v>0</v>
      </c>
      <c r="Q207" s="176">
        <f>ROUND(E207*P207,2)</f>
        <v>0</v>
      </c>
      <c r="R207" s="178"/>
      <c r="S207" s="178" t="s">
        <v>129</v>
      </c>
      <c r="T207" s="179" t="s">
        <v>129</v>
      </c>
      <c r="U207" s="157">
        <v>0.85699999999999998</v>
      </c>
      <c r="V207" s="157">
        <f>ROUND(E207*U207,2)</f>
        <v>21.95</v>
      </c>
      <c r="W207" s="157"/>
      <c r="X207" s="157" t="s">
        <v>130</v>
      </c>
      <c r="Y207" s="157" t="s">
        <v>131</v>
      </c>
      <c r="Z207" s="147"/>
      <c r="AA207" s="147"/>
      <c r="AB207" s="147"/>
      <c r="AC207" s="147"/>
      <c r="AD207" s="147"/>
      <c r="AE207" s="147"/>
      <c r="AF207" s="147"/>
      <c r="AG207" s="147" t="s">
        <v>132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31.2" outlineLevel="2" x14ac:dyDescent="0.25">
      <c r="A208" s="154"/>
      <c r="B208" s="155"/>
      <c r="C208" s="255" t="s">
        <v>315</v>
      </c>
      <c r="D208" s="256"/>
      <c r="E208" s="256"/>
      <c r="F208" s="256"/>
      <c r="G208" s="256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180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80" t="str">
        <f>C208</f>
        <v>Položka obsahuje: nanesení lepicího tmelu na izolační desky, nalepení desek, zajištění talířovými hmoždinkami (6 ks/m2), přebroušení desek, natažení stěrky, vtlačení výztužné tkaniny (1,15 m2/m2), přehlazení stěrky</v>
      </c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5">
      <c r="A209" s="154"/>
      <c r="B209" s="155"/>
      <c r="C209" s="253" t="s">
        <v>316</v>
      </c>
      <c r="D209" s="254"/>
      <c r="E209" s="254"/>
      <c r="F209" s="254"/>
      <c r="G209" s="254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180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5">
      <c r="A210" s="154"/>
      <c r="B210" s="155"/>
      <c r="C210" s="190" t="s">
        <v>297</v>
      </c>
      <c r="D210" s="158"/>
      <c r="E210" s="159"/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134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5">
      <c r="A211" s="154"/>
      <c r="B211" s="155"/>
      <c r="C211" s="190" t="s">
        <v>317</v>
      </c>
      <c r="D211" s="158"/>
      <c r="E211" s="159">
        <v>4.1847000000000003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134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5">
      <c r="A212" s="154"/>
      <c r="B212" s="155"/>
      <c r="C212" s="190" t="s">
        <v>318</v>
      </c>
      <c r="D212" s="158"/>
      <c r="E212" s="159">
        <v>1.474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134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5">
      <c r="A213" s="154"/>
      <c r="B213" s="155"/>
      <c r="C213" s="190" t="s">
        <v>319</v>
      </c>
      <c r="D213" s="158"/>
      <c r="E213" s="159">
        <v>0.58799999999999997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134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5">
      <c r="A214" s="154"/>
      <c r="B214" s="155"/>
      <c r="C214" s="190" t="s">
        <v>300</v>
      </c>
      <c r="D214" s="158"/>
      <c r="E214" s="159"/>
      <c r="F214" s="157"/>
      <c r="G214" s="157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134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5">
      <c r="A215" s="154"/>
      <c r="B215" s="155"/>
      <c r="C215" s="190" t="s">
        <v>320</v>
      </c>
      <c r="D215" s="158"/>
      <c r="E215" s="159">
        <v>2.48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134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5">
      <c r="A216" s="154"/>
      <c r="B216" s="155"/>
      <c r="C216" s="190" t="s">
        <v>321</v>
      </c>
      <c r="D216" s="158"/>
      <c r="E216" s="159">
        <v>0.92800000000000005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134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5">
      <c r="A217" s="154"/>
      <c r="B217" s="155"/>
      <c r="C217" s="190" t="s">
        <v>304</v>
      </c>
      <c r="D217" s="158"/>
      <c r="E217" s="159"/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134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5">
      <c r="A218" s="154"/>
      <c r="B218" s="155"/>
      <c r="C218" s="190" t="s">
        <v>322</v>
      </c>
      <c r="D218" s="158"/>
      <c r="E218" s="159">
        <v>9.6050000000000004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134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5">
      <c r="A219" s="154"/>
      <c r="B219" s="155"/>
      <c r="C219" s="190" t="s">
        <v>305</v>
      </c>
      <c r="D219" s="158"/>
      <c r="E219" s="159"/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134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5">
      <c r="A220" s="154"/>
      <c r="B220" s="155"/>
      <c r="C220" s="190" t="s">
        <v>323</v>
      </c>
      <c r="D220" s="158"/>
      <c r="E220" s="159">
        <v>4.96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134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5">
      <c r="A221" s="154"/>
      <c r="B221" s="155"/>
      <c r="C221" s="190" t="s">
        <v>324</v>
      </c>
      <c r="D221" s="158"/>
      <c r="E221" s="159">
        <v>1.3888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134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20.399999999999999" outlineLevel="1" x14ac:dyDescent="0.25">
      <c r="A222" s="173">
        <v>36</v>
      </c>
      <c r="B222" s="174" t="s">
        <v>325</v>
      </c>
      <c r="C222" s="189" t="s">
        <v>326</v>
      </c>
      <c r="D222" s="175" t="s">
        <v>128</v>
      </c>
      <c r="E222" s="176">
        <v>50.445500000000003</v>
      </c>
      <c r="F222" s="177"/>
      <c r="G222" s="178">
        <f>ROUND(E222*F222,2)</f>
        <v>0</v>
      </c>
      <c r="H222" s="177"/>
      <c r="I222" s="178">
        <f>ROUND(E222*H222,2)</f>
        <v>0</v>
      </c>
      <c r="J222" s="177"/>
      <c r="K222" s="178">
        <f>ROUND(E222*J222,2)</f>
        <v>0</v>
      </c>
      <c r="L222" s="178">
        <v>15</v>
      </c>
      <c r="M222" s="178">
        <f>G222*(1+L222/100)</f>
        <v>0</v>
      </c>
      <c r="N222" s="176">
        <v>1.086E-2</v>
      </c>
      <c r="O222" s="176">
        <f>ROUND(E222*N222,2)</f>
        <v>0.55000000000000004</v>
      </c>
      <c r="P222" s="176">
        <v>0</v>
      </c>
      <c r="Q222" s="176">
        <f>ROUND(E222*P222,2)</f>
        <v>0</v>
      </c>
      <c r="R222" s="178"/>
      <c r="S222" s="178" t="s">
        <v>129</v>
      </c>
      <c r="T222" s="179" t="s">
        <v>129</v>
      </c>
      <c r="U222" s="157">
        <v>2.3519999999999999</v>
      </c>
      <c r="V222" s="157">
        <f>ROUND(E222*U222,2)</f>
        <v>118.65</v>
      </c>
      <c r="W222" s="157"/>
      <c r="X222" s="157" t="s">
        <v>130</v>
      </c>
      <c r="Y222" s="157" t="s">
        <v>131</v>
      </c>
      <c r="Z222" s="147"/>
      <c r="AA222" s="147"/>
      <c r="AB222" s="147"/>
      <c r="AC222" s="147"/>
      <c r="AD222" s="147"/>
      <c r="AE222" s="147"/>
      <c r="AF222" s="147"/>
      <c r="AG222" s="147" t="s">
        <v>132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1" outlineLevel="2" x14ac:dyDescent="0.25">
      <c r="A223" s="154"/>
      <c r="B223" s="155"/>
      <c r="C223" s="255" t="s">
        <v>327</v>
      </c>
      <c r="D223" s="256"/>
      <c r="E223" s="256"/>
      <c r="F223" s="256"/>
      <c r="G223" s="256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180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80" t="str">
        <f>C223</f>
        <v>Položka obsahuje: nanesení lepicího tmelu na izolační desky, nalepení desek, natažení stěrky, přehlazení stěrky.</v>
      </c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5">
      <c r="A224" s="154"/>
      <c r="B224" s="155"/>
      <c r="C224" s="253" t="s">
        <v>328</v>
      </c>
      <c r="D224" s="254"/>
      <c r="E224" s="254"/>
      <c r="F224" s="254"/>
      <c r="G224" s="254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180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5">
      <c r="A225" s="154"/>
      <c r="B225" s="155"/>
      <c r="C225" s="190" t="s">
        <v>329</v>
      </c>
      <c r="D225" s="158"/>
      <c r="E225" s="159">
        <v>17.395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134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5">
      <c r="A226" s="154"/>
      <c r="B226" s="155"/>
      <c r="C226" s="190" t="s">
        <v>330</v>
      </c>
      <c r="D226" s="158"/>
      <c r="E226" s="159">
        <v>24.885000000000002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134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5">
      <c r="A227" s="154"/>
      <c r="B227" s="155"/>
      <c r="C227" s="190" t="s">
        <v>331</v>
      </c>
      <c r="D227" s="158"/>
      <c r="E227" s="159">
        <v>2.52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134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5">
      <c r="A228" s="154"/>
      <c r="B228" s="155"/>
      <c r="C228" s="190" t="s">
        <v>332</v>
      </c>
      <c r="D228" s="158"/>
      <c r="E228" s="159">
        <v>1.0605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134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5">
      <c r="A229" s="154"/>
      <c r="B229" s="155"/>
      <c r="C229" s="190" t="s">
        <v>333</v>
      </c>
      <c r="D229" s="158"/>
      <c r="E229" s="159">
        <v>2.31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134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3" x14ac:dyDescent="0.25">
      <c r="A230" s="154"/>
      <c r="B230" s="155"/>
      <c r="C230" s="190" t="s">
        <v>334</v>
      </c>
      <c r="D230" s="158"/>
      <c r="E230" s="159">
        <v>2.2749999999999999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134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5">
      <c r="A231" s="173">
        <v>37</v>
      </c>
      <c r="B231" s="174" t="s">
        <v>335</v>
      </c>
      <c r="C231" s="189" t="s">
        <v>336</v>
      </c>
      <c r="D231" s="175" t="s">
        <v>128</v>
      </c>
      <c r="E231" s="176">
        <v>11.6305</v>
      </c>
      <c r="F231" s="177"/>
      <c r="G231" s="178">
        <f>ROUND(E231*F231,2)</f>
        <v>0</v>
      </c>
      <c r="H231" s="177"/>
      <c r="I231" s="178">
        <f>ROUND(E231*H231,2)</f>
        <v>0</v>
      </c>
      <c r="J231" s="177"/>
      <c r="K231" s="178">
        <f>ROUND(E231*J231,2)</f>
        <v>0</v>
      </c>
      <c r="L231" s="178">
        <v>15</v>
      </c>
      <c r="M231" s="178">
        <f>G231*(1+L231/100)</f>
        <v>0</v>
      </c>
      <c r="N231" s="176">
        <v>9.3799999999999994E-3</v>
      </c>
      <c r="O231" s="176">
        <f>ROUND(E231*N231,2)</f>
        <v>0.11</v>
      </c>
      <c r="P231" s="176">
        <v>0</v>
      </c>
      <c r="Q231" s="176">
        <f>ROUND(E231*P231,2)</f>
        <v>0</v>
      </c>
      <c r="R231" s="178"/>
      <c r="S231" s="178" t="s">
        <v>129</v>
      </c>
      <c r="T231" s="179" t="s">
        <v>129</v>
      </c>
      <c r="U231" s="157">
        <v>1.5620000000000001</v>
      </c>
      <c r="V231" s="157">
        <f>ROUND(E231*U231,2)</f>
        <v>18.170000000000002</v>
      </c>
      <c r="W231" s="157"/>
      <c r="X231" s="157" t="s">
        <v>130</v>
      </c>
      <c r="Y231" s="157" t="s">
        <v>131</v>
      </c>
      <c r="Z231" s="147"/>
      <c r="AA231" s="147"/>
      <c r="AB231" s="147"/>
      <c r="AC231" s="147"/>
      <c r="AD231" s="147"/>
      <c r="AE231" s="147"/>
      <c r="AF231" s="147"/>
      <c r="AG231" s="147" t="s">
        <v>132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21" outlineLevel="2" x14ac:dyDescent="0.25">
      <c r="A232" s="154"/>
      <c r="B232" s="155"/>
      <c r="C232" s="255" t="s">
        <v>337</v>
      </c>
      <c r="D232" s="256"/>
      <c r="E232" s="256"/>
      <c r="F232" s="256"/>
      <c r="G232" s="256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180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80" t="str">
        <f>C232</f>
        <v>Položka obsahuje řezání desek, nanesení lepicího tmelu na izolační desky, nalepení desek, natažení stěrky, vtlačení výztužné tkaniny (1,68 m2) a přehlazení stěrky.</v>
      </c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5">
      <c r="A233" s="154"/>
      <c r="B233" s="155"/>
      <c r="C233" s="253" t="s">
        <v>338</v>
      </c>
      <c r="D233" s="254"/>
      <c r="E233" s="254"/>
      <c r="F233" s="254"/>
      <c r="G233" s="254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180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5">
      <c r="A234" s="154"/>
      <c r="B234" s="155"/>
      <c r="C234" s="190" t="s">
        <v>339</v>
      </c>
      <c r="D234" s="158"/>
      <c r="E234" s="159">
        <v>4.165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134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5">
      <c r="A235" s="154"/>
      <c r="B235" s="155"/>
      <c r="C235" s="190" t="s">
        <v>340</v>
      </c>
      <c r="D235" s="158"/>
      <c r="E235" s="159">
        <v>5.9850000000000003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134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5">
      <c r="A236" s="154"/>
      <c r="B236" s="155"/>
      <c r="C236" s="190" t="s">
        <v>341</v>
      </c>
      <c r="D236" s="158"/>
      <c r="E236" s="159">
        <v>0.63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134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5">
      <c r="A237" s="154"/>
      <c r="B237" s="155"/>
      <c r="C237" s="190" t="s">
        <v>342</v>
      </c>
      <c r="D237" s="158"/>
      <c r="E237" s="159">
        <v>0.2205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134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5">
      <c r="A238" s="154"/>
      <c r="B238" s="155"/>
      <c r="C238" s="190" t="s">
        <v>343</v>
      </c>
      <c r="D238" s="158"/>
      <c r="E238" s="159">
        <v>0.63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134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5">
      <c r="A239" s="173">
        <v>38</v>
      </c>
      <c r="B239" s="174" t="s">
        <v>344</v>
      </c>
      <c r="C239" s="189" t="s">
        <v>345</v>
      </c>
      <c r="D239" s="175" t="s">
        <v>145</v>
      </c>
      <c r="E239" s="176">
        <v>56.62</v>
      </c>
      <c r="F239" s="177"/>
      <c r="G239" s="178">
        <f>ROUND(E239*F239,2)</f>
        <v>0</v>
      </c>
      <c r="H239" s="177"/>
      <c r="I239" s="178">
        <f>ROUND(E239*H239,2)</f>
        <v>0</v>
      </c>
      <c r="J239" s="177"/>
      <c r="K239" s="178">
        <f>ROUND(E239*J239,2)</f>
        <v>0</v>
      </c>
      <c r="L239" s="178">
        <v>15</v>
      </c>
      <c r="M239" s="178">
        <f>G239*(1+L239/100)</f>
        <v>0</v>
      </c>
      <c r="N239" s="176">
        <v>3.0000000000000001E-5</v>
      </c>
      <c r="O239" s="176">
        <f>ROUND(E239*N239,2)</f>
        <v>0</v>
      </c>
      <c r="P239" s="176">
        <v>0</v>
      </c>
      <c r="Q239" s="176">
        <f>ROUND(E239*P239,2)</f>
        <v>0</v>
      </c>
      <c r="R239" s="178"/>
      <c r="S239" s="178" t="s">
        <v>129</v>
      </c>
      <c r="T239" s="179" t="s">
        <v>129</v>
      </c>
      <c r="U239" s="157">
        <v>0.21360000000000001</v>
      </c>
      <c r="V239" s="157">
        <f>ROUND(E239*U239,2)</f>
        <v>12.09</v>
      </c>
      <c r="W239" s="157"/>
      <c r="X239" s="157" t="s">
        <v>130</v>
      </c>
      <c r="Y239" s="157" t="s">
        <v>131</v>
      </c>
      <c r="Z239" s="147"/>
      <c r="AA239" s="147"/>
      <c r="AB239" s="147"/>
      <c r="AC239" s="147"/>
      <c r="AD239" s="147"/>
      <c r="AE239" s="147"/>
      <c r="AF239" s="147"/>
      <c r="AG239" s="147" t="s">
        <v>132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5">
      <c r="A240" s="154"/>
      <c r="B240" s="155"/>
      <c r="C240" s="190" t="s">
        <v>297</v>
      </c>
      <c r="D240" s="158"/>
      <c r="E240" s="159"/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134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5">
      <c r="A241" s="154"/>
      <c r="B241" s="155"/>
      <c r="C241" s="190" t="s">
        <v>346</v>
      </c>
      <c r="D241" s="158"/>
      <c r="E241" s="159">
        <v>19.25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134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5">
      <c r="A242" s="154"/>
      <c r="B242" s="155"/>
      <c r="C242" s="190" t="s">
        <v>347</v>
      </c>
      <c r="D242" s="158"/>
      <c r="E242" s="159">
        <v>-1.8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134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3" x14ac:dyDescent="0.25">
      <c r="A243" s="154"/>
      <c r="B243" s="155"/>
      <c r="C243" s="190" t="s">
        <v>300</v>
      </c>
      <c r="D243" s="158"/>
      <c r="E243" s="159"/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134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5">
      <c r="A244" s="154"/>
      <c r="B244" s="155"/>
      <c r="C244" s="190" t="s">
        <v>348</v>
      </c>
      <c r="D244" s="158"/>
      <c r="E244" s="159">
        <v>9.9600000000000009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134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5">
      <c r="A245" s="154"/>
      <c r="B245" s="155"/>
      <c r="C245" s="190" t="s">
        <v>304</v>
      </c>
      <c r="D245" s="158"/>
      <c r="E245" s="159"/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134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5">
      <c r="A246" s="154"/>
      <c r="B246" s="155"/>
      <c r="C246" s="190" t="s">
        <v>346</v>
      </c>
      <c r="D246" s="158"/>
      <c r="E246" s="159">
        <v>19.25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134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5">
      <c r="A247" s="154"/>
      <c r="B247" s="155"/>
      <c r="C247" s="190" t="s">
        <v>305</v>
      </c>
      <c r="D247" s="158"/>
      <c r="E247" s="159"/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134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5">
      <c r="A248" s="154"/>
      <c r="B248" s="155"/>
      <c r="C248" s="190" t="s">
        <v>348</v>
      </c>
      <c r="D248" s="158"/>
      <c r="E248" s="159">
        <v>9.9600000000000009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134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73">
        <v>39</v>
      </c>
      <c r="B249" s="174" t="s">
        <v>349</v>
      </c>
      <c r="C249" s="189" t="s">
        <v>350</v>
      </c>
      <c r="D249" s="175" t="s">
        <v>145</v>
      </c>
      <c r="E249" s="176">
        <v>346.41</v>
      </c>
      <c r="F249" s="177"/>
      <c r="G249" s="178">
        <f>ROUND(E249*F249,2)</f>
        <v>0</v>
      </c>
      <c r="H249" s="177"/>
      <c r="I249" s="178">
        <f>ROUND(E249*H249,2)</f>
        <v>0</v>
      </c>
      <c r="J249" s="177"/>
      <c r="K249" s="178">
        <f>ROUND(E249*J249,2)</f>
        <v>0</v>
      </c>
      <c r="L249" s="178">
        <v>15</v>
      </c>
      <c r="M249" s="178">
        <f>G249*(1+L249/100)</f>
        <v>0</v>
      </c>
      <c r="N249" s="176">
        <v>0</v>
      </c>
      <c r="O249" s="176">
        <f>ROUND(E249*N249,2)</f>
        <v>0</v>
      </c>
      <c r="P249" s="176">
        <v>0</v>
      </c>
      <c r="Q249" s="176">
        <f>ROUND(E249*P249,2)</f>
        <v>0</v>
      </c>
      <c r="R249" s="178"/>
      <c r="S249" s="178" t="s">
        <v>129</v>
      </c>
      <c r="T249" s="179" t="s">
        <v>129</v>
      </c>
      <c r="U249" s="157">
        <v>0.16</v>
      </c>
      <c r="V249" s="157">
        <f>ROUND(E249*U249,2)</f>
        <v>55.43</v>
      </c>
      <c r="W249" s="157"/>
      <c r="X249" s="157" t="s">
        <v>130</v>
      </c>
      <c r="Y249" s="157" t="s">
        <v>131</v>
      </c>
      <c r="Z249" s="147"/>
      <c r="AA249" s="147"/>
      <c r="AB249" s="147"/>
      <c r="AC249" s="147"/>
      <c r="AD249" s="147"/>
      <c r="AE249" s="147"/>
      <c r="AF249" s="147"/>
      <c r="AG249" s="147" t="s">
        <v>132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5">
      <c r="A250" s="154"/>
      <c r="B250" s="155"/>
      <c r="C250" s="190" t="s">
        <v>351</v>
      </c>
      <c r="D250" s="158"/>
      <c r="E250" s="159"/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134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5">
      <c r="A251" s="154"/>
      <c r="B251" s="155"/>
      <c r="C251" s="190" t="s">
        <v>352</v>
      </c>
      <c r="D251" s="158"/>
      <c r="E251" s="159">
        <v>49.7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134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5">
      <c r="A252" s="154"/>
      <c r="B252" s="155"/>
      <c r="C252" s="190" t="s">
        <v>353</v>
      </c>
      <c r="D252" s="158"/>
      <c r="E252" s="159">
        <v>71.099999999999994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134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5">
      <c r="A253" s="154"/>
      <c r="B253" s="155"/>
      <c r="C253" s="190" t="s">
        <v>354</v>
      </c>
      <c r="D253" s="158"/>
      <c r="E253" s="159">
        <v>7.2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134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5">
      <c r="A254" s="154"/>
      <c r="B254" s="155"/>
      <c r="C254" s="190" t="s">
        <v>355</v>
      </c>
      <c r="D254" s="158"/>
      <c r="E254" s="159">
        <v>3.03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134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5">
      <c r="A255" s="154"/>
      <c r="B255" s="155"/>
      <c r="C255" s="190" t="s">
        <v>356</v>
      </c>
      <c r="D255" s="158"/>
      <c r="E255" s="159">
        <v>6.6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134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5">
      <c r="A256" s="154"/>
      <c r="B256" s="155"/>
      <c r="C256" s="190" t="s">
        <v>357</v>
      </c>
      <c r="D256" s="158"/>
      <c r="E256" s="159">
        <v>6.5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134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5">
      <c r="A257" s="154"/>
      <c r="B257" s="155"/>
      <c r="C257" s="191" t="s">
        <v>159</v>
      </c>
      <c r="D257" s="160"/>
      <c r="E257" s="161">
        <v>144.13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134</v>
      </c>
      <c r="AH257" s="147">
        <v>1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5">
      <c r="A258" s="154"/>
      <c r="B258" s="155"/>
      <c r="C258" s="190" t="s">
        <v>358</v>
      </c>
      <c r="D258" s="158"/>
      <c r="E258" s="159"/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134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5">
      <c r="A259" s="154"/>
      <c r="B259" s="155"/>
      <c r="C259" s="190" t="s">
        <v>359</v>
      </c>
      <c r="D259" s="158"/>
      <c r="E259" s="159">
        <v>37.799999999999997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134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5">
      <c r="A260" s="154"/>
      <c r="B260" s="155"/>
      <c r="C260" s="190" t="s">
        <v>360</v>
      </c>
      <c r="D260" s="158"/>
      <c r="E260" s="159">
        <v>54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134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5">
      <c r="A261" s="154"/>
      <c r="B261" s="155"/>
      <c r="C261" s="190" t="s">
        <v>361</v>
      </c>
      <c r="D261" s="158"/>
      <c r="E261" s="159">
        <v>5.4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134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5">
      <c r="A262" s="154"/>
      <c r="B262" s="155"/>
      <c r="C262" s="190" t="s">
        <v>362</v>
      </c>
      <c r="D262" s="158"/>
      <c r="E262" s="159">
        <v>2.4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134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5">
      <c r="A263" s="154"/>
      <c r="B263" s="155"/>
      <c r="C263" s="190" t="s">
        <v>363</v>
      </c>
      <c r="D263" s="158"/>
      <c r="E263" s="159">
        <v>4.8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134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5">
      <c r="A264" s="154"/>
      <c r="B264" s="155"/>
      <c r="C264" s="190" t="s">
        <v>364</v>
      </c>
      <c r="D264" s="158"/>
      <c r="E264" s="159">
        <v>4.7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134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5">
      <c r="A265" s="154"/>
      <c r="B265" s="155"/>
      <c r="C265" s="190" t="s">
        <v>365</v>
      </c>
      <c r="D265" s="158"/>
      <c r="E265" s="159"/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134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5">
      <c r="A266" s="154"/>
      <c r="B266" s="155"/>
      <c r="C266" s="190" t="s">
        <v>366</v>
      </c>
      <c r="D266" s="158"/>
      <c r="E266" s="159">
        <v>21.8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134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5">
      <c r="A267" s="154"/>
      <c r="B267" s="155"/>
      <c r="C267" s="190" t="s">
        <v>367</v>
      </c>
      <c r="D267" s="158"/>
      <c r="E267" s="159">
        <v>3.12</v>
      </c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134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5">
      <c r="A268" s="154"/>
      <c r="B268" s="155"/>
      <c r="C268" s="191" t="s">
        <v>159</v>
      </c>
      <c r="D268" s="160"/>
      <c r="E268" s="161">
        <v>134.02000000000001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134</v>
      </c>
      <c r="AH268" s="147">
        <v>1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5">
      <c r="A269" s="154"/>
      <c r="B269" s="155"/>
      <c r="C269" s="190" t="s">
        <v>368</v>
      </c>
      <c r="D269" s="158"/>
      <c r="E269" s="159"/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134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5">
      <c r="A270" s="154"/>
      <c r="B270" s="155"/>
      <c r="C270" s="190" t="s">
        <v>369</v>
      </c>
      <c r="D270" s="158"/>
      <c r="E270" s="159">
        <v>11.9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134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5">
      <c r="A271" s="154"/>
      <c r="B271" s="155"/>
      <c r="C271" s="190" t="s">
        <v>370</v>
      </c>
      <c r="D271" s="158"/>
      <c r="E271" s="159">
        <v>17.100000000000001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134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5">
      <c r="A272" s="154"/>
      <c r="B272" s="155"/>
      <c r="C272" s="190" t="s">
        <v>371</v>
      </c>
      <c r="D272" s="158"/>
      <c r="E272" s="159">
        <v>1.8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134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5">
      <c r="A273" s="154"/>
      <c r="B273" s="155"/>
      <c r="C273" s="190" t="s">
        <v>372</v>
      </c>
      <c r="D273" s="158"/>
      <c r="E273" s="159">
        <v>0.63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134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3" x14ac:dyDescent="0.25">
      <c r="A274" s="154"/>
      <c r="B274" s="155"/>
      <c r="C274" s="190" t="s">
        <v>373</v>
      </c>
      <c r="D274" s="158"/>
      <c r="E274" s="159">
        <v>1.8</v>
      </c>
      <c r="F274" s="157"/>
      <c r="G274" s="157"/>
      <c r="H274" s="157"/>
      <c r="I274" s="157"/>
      <c r="J274" s="157"/>
      <c r="K274" s="157"/>
      <c r="L274" s="157"/>
      <c r="M274" s="157"/>
      <c r="N274" s="156"/>
      <c r="O274" s="156"/>
      <c r="P274" s="156"/>
      <c r="Q274" s="156"/>
      <c r="R274" s="157"/>
      <c r="S274" s="157"/>
      <c r="T274" s="157"/>
      <c r="U274" s="157"/>
      <c r="V274" s="157"/>
      <c r="W274" s="157"/>
      <c r="X274" s="157"/>
      <c r="Y274" s="157"/>
      <c r="Z274" s="147"/>
      <c r="AA274" s="147"/>
      <c r="AB274" s="147"/>
      <c r="AC274" s="147"/>
      <c r="AD274" s="147"/>
      <c r="AE274" s="147"/>
      <c r="AF274" s="147"/>
      <c r="AG274" s="147" t="s">
        <v>134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5">
      <c r="A275" s="154"/>
      <c r="B275" s="155"/>
      <c r="C275" s="190" t="s">
        <v>374</v>
      </c>
      <c r="D275" s="158"/>
      <c r="E275" s="159">
        <v>1.8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134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5">
      <c r="A276" s="154"/>
      <c r="B276" s="155"/>
      <c r="C276" s="191" t="s">
        <v>159</v>
      </c>
      <c r="D276" s="160"/>
      <c r="E276" s="161">
        <v>35.03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134</v>
      </c>
      <c r="AH276" s="147">
        <v>1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5">
      <c r="A277" s="154"/>
      <c r="B277" s="155"/>
      <c r="C277" s="190" t="s">
        <v>375</v>
      </c>
      <c r="D277" s="158"/>
      <c r="E277" s="159"/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134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5">
      <c r="A278" s="154"/>
      <c r="B278" s="155"/>
      <c r="C278" s="190" t="s">
        <v>369</v>
      </c>
      <c r="D278" s="158"/>
      <c r="E278" s="159">
        <v>11.9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134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5">
      <c r="A279" s="154"/>
      <c r="B279" s="155"/>
      <c r="C279" s="190" t="s">
        <v>370</v>
      </c>
      <c r="D279" s="158"/>
      <c r="E279" s="159">
        <v>17.100000000000001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134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5">
      <c r="A280" s="154"/>
      <c r="B280" s="155"/>
      <c r="C280" s="190" t="s">
        <v>371</v>
      </c>
      <c r="D280" s="158"/>
      <c r="E280" s="159">
        <v>1.8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134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5">
      <c r="A281" s="154"/>
      <c r="B281" s="155"/>
      <c r="C281" s="190" t="s">
        <v>372</v>
      </c>
      <c r="D281" s="158"/>
      <c r="E281" s="159">
        <v>0.63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134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5">
      <c r="A282" s="154"/>
      <c r="B282" s="155"/>
      <c r="C282" s="190" t="s">
        <v>373</v>
      </c>
      <c r="D282" s="158"/>
      <c r="E282" s="159">
        <v>1.8</v>
      </c>
      <c r="F282" s="157"/>
      <c r="G282" s="157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134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5">
      <c r="A283" s="154"/>
      <c r="B283" s="155"/>
      <c r="C283" s="191" t="s">
        <v>159</v>
      </c>
      <c r="D283" s="160"/>
      <c r="E283" s="161">
        <v>33.229999999999997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134</v>
      </c>
      <c r="AH283" s="147">
        <v>1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ht="20.399999999999999" outlineLevel="1" x14ac:dyDescent="0.25">
      <c r="A284" s="173">
        <v>40</v>
      </c>
      <c r="B284" s="174" t="s">
        <v>376</v>
      </c>
      <c r="C284" s="189" t="s">
        <v>377</v>
      </c>
      <c r="D284" s="175" t="s">
        <v>378</v>
      </c>
      <c r="E284" s="176">
        <v>1</v>
      </c>
      <c r="F284" s="177"/>
      <c r="G284" s="178">
        <f>ROUND(E284*F284,2)</f>
        <v>0</v>
      </c>
      <c r="H284" s="177"/>
      <c r="I284" s="178">
        <f>ROUND(E284*H284,2)</f>
        <v>0</v>
      </c>
      <c r="J284" s="177"/>
      <c r="K284" s="178">
        <f>ROUND(E284*J284,2)</f>
        <v>0</v>
      </c>
      <c r="L284" s="178">
        <v>15</v>
      </c>
      <c r="M284" s="178">
        <f>G284*(1+L284/100)</f>
        <v>0</v>
      </c>
      <c r="N284" s="176">
        <v>3.8999999999999999E-4</v>
      </c>
      <c r="O284" s="176">
        <f>ROUND(E284*N284,2)</f>
        <v>0</v>
      </c>
      <c r="P284" s="176">
        <v>0</v>
      </c>
      <c r="Q284" s="176">
        <f>ROUND(E284*P284,2)</f>
        <v>0</v>
      </c>
      <c r="R284" s="178"/>
      <c r="S284" s="178" t="s">
        <v>129</v>
      </c>
      <c r="T284" s="179" t="s">
        <v>129</v>
      </c>
      <c r="U284" s="157">
        <v>0.12</v>
      </c>
      <c r="V284" s="157">
        <f>ROUND(E284*U284,2)</f>
        <v>0.12</v>
      </c>
      <c r="W284" s="157"/>
      <c r="X284" s="157" t="s">
        <v>130</v>
      </c>
      <c r="Y284" s="157" t="s">
        <v>131</v>
      </c>
      <c r="Z284" s="147"/>
      <c r="AA284" s="147"/>
      <c r="AB284" s="147"/>
      <c r="AC284" s="147"/>
      <c r="AD284" s="147"/>
      <c r="AE284" s="147"/>
      <c r="AF284" s="147"/>
      <c r="AG284" s="147" t="s">
        <v>132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2" x14ac:dyDescent="0.25">
      <c r="A285" s="154"/>
      <c r="B285" s="155"/>
      <c r="C285" s="255" t="s">
        <v>379</v>
      </c>
      <c r="D285" s="256"/>
      <c r="E285" s="256"/>
      <c r="F285" s="256"/>
      <c r="G285" s="256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180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5">
      <c r="A286" s="154"/>
      <c r="B286" s="155"/>
      <c r="C286" s="190" t="s">
        <v>380</v>
      </c>
      <c r="D286" s="158"/>
      <c r="E286" s="159">
        <v>1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134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5">
      <c r="A287" s="173">
        <v>41</v>
      </c>
      <c r="B287" s="174" t="s">
        <v>381</v>
      </c>
      <c r="C287" s="189" t="s">
        <v>382</v>
      </c>
      <c r="D287" s="175" t="s">
        <v>128</v>
      </c>
      <c r="E287" s="176">
        <v>358.04689999999999</v>
      </c>
      <c r="F287" s="177"/>
      <c r="G287" s="178">
        <f>ROUND(E287*F287,2)</f>
        <v>0</v>
      </c>
      <c r="H287" s="177"/>
      <c r="I287" s="178">
        <f>ROUND(E287*H287,2)</f>
        <v>0</v>
      </c>
      <c r="J287" s="177"/>
      <c r="K287" s="178">
        <f>ROUND(E287*J287,2)</f>
        <v>0</v>
      </c>
      <c r="L287" s="178">
        <v>15</v>
      </c>
      <c r="M287" s="178">
        <f>G287*(1+L287/100)</f>
        <v>0</v>
      </c>
      <c r="N287" s="176">
        <v>4.8169999999999998E-2</v>
      </c>
      <c r="O287" s="176">
        <f>ROUND(E287*N287,2)</f>
        <v>17.25</v>
      </c>
      <c r="P287" s="176">
        <v>0</v>
      </c>
      <c r="Q287" s="176">
        <f>ROUND(E287*P287,2)</f>
        <v>0</v>
      </c>
      <c r="R287" s="178"/>
      <c r="S287" s="178" t="s">
        <v>129</v>
      </c>
      <c r="T287" s="179" t="s">
        <v>129</v>
      </c>
      <c r="U287" s="157">
        <v>0.74299999999999999</v>
      </c>
      <c r="V287" s="157">
        <f>ROUND(E287*U287,2)</f>
        <v>266.02999999999997</v>
      </c>
      <c r="W287" s="157"/>
      <c r="X287" s="157" t="s">
        <v>130</v>
      </c>
      <c r="Y287" s="157" t="s">
        <v>131</v>
      </c>
      <c r="Z287" s="147"/>
      <c r="AA287" s="147"/>
      <c r="AB287" s="147"/>
      <c r="AC287" s="147"/>
      <c r="AD287" s="147"/>
      <c r="AE287" s="147"/>
      <c r="AF287" s="147"/>
      <c r="AG287" s="147" t="s">
        <v>132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2" x14ac:dyDescent="0.25">
      <c r="A288" s="154"/>
      <c r="B288" s="155"/>
      <c r="C288" s="190" t="s">
        <v>383</v>
      </c>
      <c r="D288" s="158"/>
      <c r="E288" s="159">
        <v>321.69819999999999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134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5">
      <c r="A289" s="154"/>
      <c r="B289" s="155"/>
      <c r="C289" s="190" t="s">
        <v>384</v>
      </c>
      <c r="D289" s="158"/>
      <c r="E289" s="159"/>
      <c r="F289" s="157"/>
      <c r="G289" s="157"/>
      <c r="H289" s="157"/>
      <c r="I289" s="157"/>
      <c r="J289" s="157"/>
      <c r="K289" s="157"/>
      <c r="L289" s="157"/>
      <c r="M289" s="157"/>
      <c r="N289" s="156"/>
      <c r="O289" s="156"/>
      <c r="P289" s="156"/>
      <c r="Q289" s="156"/>
      <c r="R289" s="157"/>
      <c r="S289" s="157"/>
      <c r="T289" s="157"/>
      <c r="U289" s="157"/>
      <c r="V289" s="157"/>
      <c r="W289" s="157"/>
      <c r="X289" s="157"/>
      <c r="Y289" s="157"/>
      <c r="Z289" s="147"/>
      <c r="AA289" s="147"/>
      <c r="AB289" s="147"/>
      <c r="AC289" s="147"/>
      <c r="AD289" s="147"/>
      <c r="AE289" s="147"/>
      <c r="AF289" s="147"/>
      <c r="AG289" s="147" t="s">
        <v>134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5">
      <c r="A290" s="154"/>
      <c r="B290" s="155"/>
      <c r="C290" s="190" t="s">
        <v>385</v>
      </c>
      <c r="D290" s="158"/>
      <c r="E290" s="159">
        <v>23.135999999999999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134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5">
      <c r="A291" s="154"/>
      <c r="B291" s="155"/>
      <c r="C291" s="190" t="s">
        <v>386</v>
      </c>
      <c r="D291" s="158"/>
      <c r="E291" s="159">
        <v>33.74</v>
      </c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134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5">
      <c r="A292" s="154"/>
      <c r="B292" s="155"/>
      <c r="C292" s="190" t="s">
        <v>387</v>
      </c>
      <c r="D292" s="158"/>
      <c r="E292" s="159"/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134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3" x14ac:dyDescent="0.25">
      <c r="A293" s="154"/>
      <c r="B293" s="155"/>
      <c r="C293" s="190" t="s">
        <v>299</v>
      </c>
      <c r="D293" s="158"/>
      <c r="E293" s="159">
        <v>4.8449999999999998</v>
      </c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134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5">
      <c r="A294" s="154"/>
      <c r="B294" s="155"/>
      <c r="C294" s="191" t="s">
        <v>159</v>
      </c>
      <c r="D294" s="160"/>
      <c r="E294" s="161">
        <v>383.41919999999999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134</v>
      </c>
      <c r="AH294" s="147">
        <v>1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3" x14ac:dyDescent="0.25">
      <c r="A295" s="154"/>
      <c r="B295" s="155"/>
      <c r="C295" s="190" t="s">
        <v>306</v>
      </c>
      <c r="D295" s="158"/>
      <c r="E295" s="159"/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134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5">
      <c r="A296" s="154"/>
      <c r="B296" s="155"/>
      <c r="C296" s="190" t="s">
        <v>307</v>
      </c>
      <c r="D296" s="158"/>
      <c r="E296" s="159">
        <v>-16.065000000000001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134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5">
      <c r="A297" s="154"/>
      <c r="B297" s="155"/>
      <c r="C297" s="190" t="s">
        <v>308</v>
      </c>
      <c r="D297" s="158"/>
      <c r="E297" s="159">
        <v>-25.65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134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3" x14ac:dyDescent="0.25">
      <c r="A298" s="154"/>
      <c r="B298" s="155"/>
      <c r="C298" s="190" t="s">
        <v>309</v>
      </c>
      <c r="D298" s="158"/>
      <c r="E298" s="159">
        <v>-1.62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134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3" x14ac:dyDescent="0.25">
      <c r="A299" s="154"/>
      <c r="B299" s="155"/>
      <c r="C299" s="190" t="s">
        <v>310</v>
      </c>
      <c r="D299" s="158"/>
      <c r="E299" s="159">
        <v>-0.75600000000000001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134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5">
      <c r="A300" s="154"/>
      <c r="B300" s="155"/>
      <c r="C300" s="190" t="s">
        <v>311</v>
      </c>
      <c r="D300" s="158"/>
      <c r="E300" s="159">
        <v>-2.16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134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3" x14ac:dyDescent="0.25">
      <c r="A301" s="154"/>
      <c r="B301" s="155"/>
      <c r="C301" s="190" t="s">
        <v>388</v>
      </c>
      <c r="D301" s="158"/>
      <c r="E301" s="159">
        <v>-4.2300000000000004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134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3" x14ac:dyDescent="0.25">
      <c r="A302" s="154"/>
      <c r="B302" s="155"/>
      <c r="C302" s="191" t="s">
        <v>159</v>
      </c>
      <c r="D302" s="160"/>
      <c r="E302" s="161">
        <v>-50.481000000000002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134</v>
      </c>
      <c r="AH302" s="147">
        <v>1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5">
      <c r="A303" s="154"/>
      <c r="B303" s="155"/>
      <c r="C303" s="190" t="s">
        <v>389</v>
      </c>
      <c r="D303" s="158"/>
      <c r="E303" s="159"/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134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5">
      <c r="A304" s="154"/>
      <c r="B304" s="155"/>
      <c r="C304" s="190" t="s">
        <v>297</v>
      </c>
      <c r="D304" s="158"/>
      <c r="E304" s="159"/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134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3" x14ac:dyDescent="0.25">
      <c r="A305" s="154"/>
      <c r="B305" s="155"/>
      <c r="C305" s="190" t="s">
        <v>390</v>
      </c>
      <c r="D305" s="158"/>
      <c r="E305" s="159">
        <v>4.1300999999999997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134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5">
      <c r="A306" s="154"/>
      <c r="B306" s="155"/>
      <c r="C306" s="190" t="s">
        <v>391</v>
      </c>
      <c r="D306" s="158"/>
      <c r="E306" s="159">
        <v>1.446</v>
      </c>
      <c r="F306" s="157"/>
      <c r="G306" s="157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134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5">
      <c r="A307" s="154"/>
      <c r="B307" s="155"/>
      <c r="C307" s="190" t="s">
        <v>319</v>
      </c>
      <c r="D307" s="158"/>
      <c r="E307" s="159">
        <v>0.58799999999999997</v>
      </c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134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5">
      <c r="A308" s="154"/>
      <c r="B308" s="155"/>
      <c r="C308" s="190" t="s">
        <v>300</v>
      </c>
      <c r="D308" s="158"/>
      <c r="E308" s="159"/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134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5">
      <c r="A309" s="154"/>
      <c r="B309" s="155"/>
      <c r="C309" s="190" t="s">
        <v>392</v>
      </c>
      <c r="D309" s="158"/>
      <c r="E309" s="159">
        <v>2.41</v>
      </c>
      <c r="F309" s="157"/>
      <c r="G309" s="157"/>
      <c r="H309" s="157"/>
      <c r="I309" s="157"/>
      <c r="J309" s="157"/>
      <c r="K309" s="157"/>
      <c r="L309" s="157"/>
      <c r="M309" s="157"/>
      <c r="N309" s="156"/>
      <c r="O309" s="156"/>
      <c r="P309" s="156"/>
      <c r="Q309" s="156"/>
      <c r="R309" s="157"/>
      <c r="S309" s="157"/>
      <c r="T309" s="157"/>
      <c r="U309" s="157"/>
      <c r="V309" s="157"/>
      <c r="W309" s="157"/>
      <c r="X309" s="157"/>
      <c r="Y309" s="157"/>
      <c r="Z309" s="147"/>
      <c r="AA309" s="147"/>
      <c r="AB309" s="147"/>
      <c r="AC309" s="147"/>
      <c r="AD309" s="147"/>
      <c r="AE309" s="147"/>
      <c r="AF309" s="147"/>
      <c r="AG309" s="147" t="s">
        <v>134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5">
      <c r="A310" s="154"/>
      <c r="B310" s="155"/>
      <c r="C310" s="190" t="s">
        <v>393</v>
      </c>
      <c r="D310" s="158"/>
      <c r="E310" s="159">
        <v>0.9</v>
      </c>
      <c r="F310" s="157"/>
      <c r="G310" s="157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134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3" x14ac:dyDescent="0.25">
      <c r="A311" s="154"/>
      <c r="B311" s="155"/>
      <c r="C311" s="190" t="s">
        <v>304</v>
      </c>
      <c r="D311" s="158"/>
      <c r="E311" s="159"/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134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5">
      <c r="A312" s="154"/>
      <c r="B312" s="155"/>
      <c r="C312" s="190" t="s">
        <v>394</v>
      </c>
      <c r="D312" s="158"/>
      <c r="E312" s="159">
        <v>9.4649999999999999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134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5">
      <c r="A313" s="154"/>
      <c r="B313" s="155"/>
      <c r="C313" s="190" t="s">
        <v>305</v>
      </c>
      <c r="D313" s="158"/>
      <c r="E313" s="159"/>
      <c r="F313" s="157"/>
      <c r="G313" s="157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134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3" x14ac:dyDescent="0.25">
      <c r="A314" s="154"/>
      <c r="B314" s="155"/>
      <c r="C314" s="190" t="s">
        <v>395</v>
      </c>
      <c r="D314" s="158"/>
      <c r="E314" s="159">
        <v>4.82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134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3" x14ac:dyDescent="0.25">
      <c r="A315" s="154"/>
      <c r="B315" s="155"/>
      <c r="C315" s="190" t="s">
        <v>396</v>
      </c>
      <c r="D315" s="158"/>
      <c r="E315" s="159">
        <v>1.3495999999999999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134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5">
      <c r="A316" s="154"/>
      <c r="B316" s="155"/>
      <c r="C316" s="191" t="s">
        <v>159</v>
      </c>
      <c r="D316" s="160"/>
      <c r="E316" s="161">
        <v>25.108699999999999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134</v>
      </c>
      <c r="AH316" s="147">
        <v>1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5">
      <c r="A317" s="173">
        <v>42</v>
      </c>
      <c r="B317" s="174" t="s">
        <v>397</v>
      </c>
      <c r="C317" s="189" t="s">
        <v>398</v>
      </c>
      <c r="D317" s="175" t="s">
        <v>128</v>
      </c>
      <c r="E317" s="176">
        <v>358.04689999999999</v>
      </c>
      <c r="F317" s="177"/>
      <c r="G317" s="178">
        <f>ROUND(E317*F317,2)</f>
        <v>0</v>
      </c>
      <c r="H317" s="177"/>
      <c r="I317" s="178">
        <f>ROUND(E317*H317,2)</f>
        <v>0</v>
      </c>
      <c r="J317" s="177"/>
      <c r="K317" s="178">
        <f>ROUND(E317*J317,2)</f>
        <v>0</v>
      </c>
      <c r="L317" s="178">
        <v>15</v>
      </c>
      <c r="M317" s="178">
        <f>G317*(1+L317/100)</f>
        <v>0</v>
      </c>
      <c r="N317" s="176">
        <v>2.0000000000000002E-5</v>
      </c>
      <c r="O317" s="176">
        <f>ROUND(E317*N317,2)</f>
        <v>0.01</v>
      </c>
      <c r="P317" s="176">
        <v>0</v>
      </c>
      <c r="Q317" s="176">
        <f>ROUND(E317*P317,2)</f>
        <v>0</v>
      </c>
      <c r="R317" s="178"/>
      <c r="S317" s="178" t="s">
        <v>129</v>
      </c>
      <c r="T317" s="179" t="s">
        <v>129</v>
      </c>
      <c r="U317" s="157">
        <v>0.11</v>
      </c>
      <c r="V317" s="157">
        <f>ROUND(E317*U317,2)</f>
        <v>39.39</v>
      </c>
      <c r="W317" s="157"/>
      <c r="X317" s="157" t="s">
        <v>130</v>
      </c>
      <c r="Y317" s="157" t="s">
        <v>131</v>
      </c>
      <c r="Z317" s="147"/>
      <c r="AA317" s="147"/>
      <c r="AB317" s="147"/>
      <c r="AC317" s="147"/>
      <c r="AD317" s="147"/>
      <c r="AE317" s="147"/>
      <c r="AF317" s="147"/>
      <c r="AG317" s="147" t="s">
        <v>132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2" x14ac:dyDescent="0.25">
      <c r="A318" s="154"/>
      <c r="B318" s="155"/>
      <c r="C318" s="190" t="s">
        <v>383</v>
      </c>
      <c r="D318" s="158"/>
      <c r="E318" s="159">
        <v>321.69819999999999</v>
      </c>
      <c r="F318" s="157"/>
      <c r="G318" s="1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134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3" x14ac:dyDescent="0.25">
      <c r="A319" s="154"/>
      <c r="B319" s="155"/>
      <c r="C319" s="190" t="s">
        <v>384</v>
      </c>
      <c r="D319" s="158"/>
      <c r="E319" s="159"/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134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5">
      <c r="A320" s="154"/>
      <c r="B320" s="155"/>
      <c r="C320" s="190" t="s">
        <v>385</v>
      </c>
      <c r="D320" s="158"/>
      <c r="E320" s="159">
        <v>23.135999999999999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134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3" x14ac:dyDescent="0.25">
      <c r="A321" s="154"/>
      <c r="B321" s="155"/>
      <c r="C321" s="190" t="s">
        <v>386</v>
      </c>
      <c r="D321" s="158"/>
      <c r="E321" s="159">
        <v>33.74</v>
      </c>
      <c r="F321" s="157"/>
      <c r="G321" s="157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134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5">
      <c r="A322" s="154"/>
      <c r="B322" s="155"/>
      <c r="C322" s="190" t="s">
        <v>387</v>
      </c>
      <c r="D322" s="158"/>
      <c r="E322" s="159"/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134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5">
      <c r="A323" s="154"/>
      <c r="B323" s="155"/>
      <c r="C323" s="190" t="s">
        <v>299</v>
      </c>
      <c r="D323" s="158"/>
      <c r="E323" s="159">
        <v>4.8449999999999998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134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5">
      <c r="A324" s="154"/>
      <c r="B324" s="155"/>
      <c r="C324" s="191" t="s">
        <v>159</v>
      </c>
      <c r="D324" s="160"/>
      <c r="E324" s="161">
        <v>383.41919999999999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134</v>
      </c>
      <c r="AH324" s="147">
        <v>1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3" x14ac:dyDescent="0.25">
      <c r="A325" s="154"/>
      <c r="B325" s="155"/>
      <c r="C325" s="190" t="s">
        <v>306</v>
      </c>
      <c r="D325" s="158"/>
      <c r="E325" s="159"/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134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3" x14ac:dyDescent="0.25">
      <c r="A326" s="154"/>
      <c r="B326" s="155"/>
      <c r="C326" s="190" t="s">
        <v>307</v>
      </c>
      <c r="D326" s="158"/>
      <c r="E326" s="159">
        <v>-16.065000000000001</v>
      </c>
      <c r="F326" s="157"/>
      <c r="G326" s="157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134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3" x14ac:dyDescent="0.25">
      <c r="A327" s="154"/>
      <c r="B327" s="155"/>
      <c r="C327" s="190" t="s">
        <v>308</v>
      </c>
      <c r="D327" s="158"/>
      <c r="E327" s="159">
        <v>-25.65</v>
      </c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134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5">
      <c r="A328" s="154"/>
      <c r="B328" s="155"/>
      <c r="C328" s="190" t="s">
        <v>309</v>
      </c>
      <c r="D328" s="158"/>
      <c r="E328" s="159">
        <v>-1.62</v>
      </c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134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3" x14ac:dyDescent="0.25">
      <c r="A329" s="154"/>
      <c r="B329" s="155"/>
      <c r="C329" s="190" t="s">
        <v>310</v>
      </c>
      <c r="D329" s="158"/>
      <c r="E329" s="159">
        <v>-0.75600000000000001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134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3" x14ac:dyDescent="0.25">
      <c r="A330" s="154"/>
      <c r="B330" s="155"/>
      <c r="C330" s="190" t="s">
        <v>311</v>
      </c>
      <c r="D330" s="158"/>
      <c r="E330" s="159">
        <v>-2.16</v>
      </c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134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5">
      <c r="A331" s="154"/>
      <c r="B331" s="155"/>
      <c r="C331" s="190" t="s">
        <v>388</v>
      </c>
      <c r="D331" s="158"/>
      <c r="E331" s="159">
        <v>-4.2300000000000004</v>
      </c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134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3" x14ac:dyDescent="0.25">
      <c r="A332" s="154"/>
      <c r="B332" s="155"/>
      <c r="C332" s="191" t="s">
        <v>159</v>
      </c>
      <c r="D332" s="160"/>
      <c r="E332" s="161">
        <v>-50.481000000000002</v>
      </c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134</v>
      </c>
      <c r="AH332" s="147">
        <v>1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5">
      <c r="A333" s="154"/>
      <c r="B333" s="155"/>
      <c r="C333" s="190" t="s">
        <v>389</v>
      </c>
      <c r="D333" s="158"/>
      <c r="E333" s="159"/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134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5">
      <c r="A334" s="154"/>
      <c r="B334" s="155"/>
      <c r="C334" s="190" t="s">
        <v>297</v>
      </c>
      <c r="D334" s="158"/>
      <c r="E334" s="159"/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134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3" x14ac:dyDescent="0.25">
      <c r="A335" s="154"/>
      <c r="B335" s="155"/>
      <c r="C335" s="190" t="s">
        <v>390</v>
      </c>
      <c r="D335" s="158"/>
      <c r="E335" s="159">
        <v>4.1300999999999997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134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5">
      <c r="A336" s="154"/>
      <c r="B336" s="155"/>
      <c r="C336" s="190" t="s">
        <v>391</v>
      </c>
      <c r="D336" s="158"/>
      <c r="E336" s="159">
        <v>1.446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134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5">
      <c r="A337" s="154"/>
      <c r="B337" s="155"/>
      <c r="C337" s="190" t="s">
        <v>319</v>
      </c>
      <c r="D337" s="158"/>
      <c r="E337" s="159">
        <v>0.58799999999999997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134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3" x14ac:dyDescent="0.25">
      <c r="A338" s="154"/>
      <c r="B338" s="155"/>
      <c r="C338" s="190" t="s">
        <v>300</v>
      </c>
      <c r="D338" s="158"/>
      <c r="E338" s="159"/>
      <c r="F338" s="157"/>
      <c r="G338" s="157"/>
      <c r="H338" s="157"/>
      <c r="I338" s="157"/>
      <c r="J338" s="157"/>
      <c r="K338" s="157"/>
      <c r="L338" s="157"/>
      <c r="M338" s="157"/>
      <c r="N338" s="156"/>
      <c r="O338" s="156"/>
      <c r="P338" s="156"/>
      <c r="Q338" s="156"/>
      <c r="R338" s="157"/>
      <c r="S338" s="157"/>
      <c r="T338" s="157"/>
      <c r="U338" s="157"/>
      <c r="V338" s="157"/>
      <c r="W338" s="157"/>
      <c r="X338" s="157"/>
      <c r="Y338" s="157"/>
      <c r="Z338" s="147"/>
      <c r="AA338" s="147"/>
      <c r="AB338" s="147"/>
      <c r="AC338" s="147"/>
      <c r="AD338" s="147"/>
      <c r="AE338" s="147"/>
      <c r="AF338" s="147"/>
      <c r="AG338" s="147" t="s">
        <v>134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3" x14ac:dyDescent="0.25">
      <c r="A339" s="154"/>
      <c r="B339" s="155"/>
      <c r="C339" s="190" t="s">
        <v>392</v>
      </c>
      <c r="D339" s="158"/>
      <c r="E339" s="159">
        <v>2.41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134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5">
      <c r="A340" s="154"/>
      <c r="B340" s="155"/>
      <c r="C340" s="190" t="s">
        <v>393</v>
      </c>
      <c r="D340" s="158"/>
      <c r="E340" s="159">
        <v>0.9</v>
      </c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134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3" x14ac:dyDescent="0.25">
      <c r="A341" s="154"/>
      <c r="B341" s="155"/>
      <c r="C341" s="190" t="s">
        <v>304</v>
      </c>
      <c r="D341" s="158"/>
      <c r="E341" s="159"/>
      <c r="F341" s="157"/>
      <c r="G341" s="157"/>
      <c r="H341" s="157"/>
      <c r="I341" s="157"/>
      <c r="J341" s="157"/>
      <c r="K341" s="157"/>
      <c r="L341" s="157"/>
      <c r="M341" s="157"/>
      <c r="N341" s="156"/>
      <c r="O341" s="156"/>
      <c r="P341" s="156"/>
      <c r="Q341" s="156"/>
      <c r="R341" s="157"/>
      <c r="S341" s="157"/>
      <c r="T341" s="157"/>
      <c r="U341" s="157"/>
      <c r="V341" s="157"/>
      <c r="W341" s="157"/>
      <c r="X341" s="157"/>
      <c r="Y341" s="157"/>
      <c r="Z341" s="147"/>
      <c r="AA341" s="147"/>
      <c r="AB341" s="147"/>
      <c r="AC341" s="147"/>
      <c r="AD341" s="147"/>
      <c r="AE341" s="147"/>
      <c r="AF341" s="147"/>
      <c r="AG341" s="147" t="s">
        <v>134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3" x14ac:dyDescent="0.25">
      <c r="A342" s="154"/>
      <c r="B342" s="155"/>
      <c r="C342" s="190" t="s">
        <v>394</v>
      </c>
      <c r="D342" s="158"/>
      <c r="E342" s="159">
        <v>9.4649999999999999</v>
      </c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134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3" x14ac:dyDescent="0.25">
      <c r="A343" s="154"/>
      <c r="B343" s="155"/>
      <c r="C343" s="190" t="s">
        <v>305</v>
      </c>
      <c r="D343" s="158"/>
      <c r="E343" s="159"/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134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5">
      <c r="A344" s="154"/>
      <c r="B344" s="155"/>
      <c r="C344" s="190" t="s">
        <v>395</v>
      </c>
      <c r="D344" s="158"/>
      <c r="E344" s="159">
        <v>4.82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134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3" x14ac:dyDescent="0.25">
      <c r="A345" s="154"/>
      <c r="B345" s="155"/>
      <c r="C345" s="190" t="s">
        <v>396</v>
      </c>
      <c r="D345" s="158"/>
      <c r="E345" s="159">
        <v>1.3495999999999999</v>
      </c>
      <c r="F345" s="157"/>
      <c r="G345" s="157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134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3" x14ac:dyDescent="0.25">
      <c r="A346" s="154"/>
      <c r="B346" s="155"/>
      <c r="C346" s="191" t="s">
        <v>159</v>
      </c>
      <c r="D346" s="160"/>
      <c r="E346" s="161">
        <v>25.108699999999999</v>
      </c>
      <c r="F346" s="157"/>
      <c r="G346" s="157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134</v>
      </c>
      <c r="AH346" s="147">
        <v>1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5">
      <c r="A347" s="173">
        <v>43</v>
      </c>
      <c r="B347" s="174" t="s">
        <v>399</v>
      </c>
      <c r="C347" s="189" t="s">
        <v>400</v>
      </c>
      <c r="D347" s="175" t="s">
        <v>401</v>
      </c>
      <c r="E347" s="176">
        <v>405.68299999999999</v>
      </c>
      <c r="F347" s="177"/>
      <c r="G347" s="178">
        <f>ROUND(E347*F347,2)</f>
        <v>0</v>
      </c>
      <c r="H347" s="177"/>
      <c r="I347" s="178">
        <f>ROUND(E347*H347,2)</f>
        <v>0</v>
      </c>
      <c r="J347" s="177"/>
      <c r="K347" s="178">
        <f>ROUND(E347*J347,2)</f>
        <v>0</v>
      </c>
      <c r="L347" s="178">
        <v>15</v>
      </c>
      <c r="M347" s="178">
        <f>G347*(1+L347/100)</f>
        <v>0</v>
      </c>
      <c r="N347" s="176">
        <v>0</v>
      </c>
      <c r="O347" s="176">
        <f>ROUND(E347*N347,2)</f>
        <v>0</v>
      </c>
      <c r="P347" s="176">
        <v>0</v>
      </c>
      <c r="Q347" s="176">
        <f>ROUND(E347*P347,2)</f>
        <v>0</v>
      </c>
      <c r="R347" s="178"/>
      <c r="S347" s="178" t="s">
        <v>249</v>
      </c>
      <c r="T347" s="179" t="s">
        <v>250</v>
      </c>
      <c r="U347" s="157">
        <v>0</v>
      </c>
      <c r="V347" s="157">
        <f>ROUND(E347*U347,2)</f>
        <v>0</v>
      </c>
      <c r="W347" s="157"/>
      <c r="X347" s="157" t="s">
        <v>130</v>
      </c>
      <c r="Y347" s="157" t="s">
        <v>131</v>
      </c>
      <c r="Z347" s="147"/>
      <c r="AA347" s="147"/>
      <c r="AB347" s="147"/>
      <c r="AC347" s="147"/>
      <c r="AD347" s="147"/>
      <c r="AE347" s="147"/>
      <c r="AF347" s="147"/>
      <c r="AG347" s="147" t="s">
        <v>132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2" x14ac:dyDescent="0.25">
      <c r="A348" s="154"/>
      <c r="B348" s="155"/>
      <c r="C348" s="190" t="s">
        <v>270</v>
      </c>
      <c r="D348" s="158"/>
      <c r="E348" s="159">
        <v>329.62900000000002</v>
      </c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134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3" x14ac:dyDescent="0.25">
      <c r="A349" s="154"/>
      <c r="B349" s="155"/>
      <c r="C349" s="190" t="s">
        <v>271</v>
      </c>
      <c r="D349" s="158"/>
      <c r="E349" s="159">
        <v>50.445500000000003</v>
      </c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134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5">
      <c r="A350" s="154"/>
      <c r="B350" s="155"/>
      <c r="C350" s="190" t="s">
        <v>272</v>
      </c>
      <c r="D350" s="158"/>
      <c r="E350" s="159">
        <v>25.608499999999999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134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5">
      <c r="A351" s="173">
        <v>44</v>
      </c>
      <c r="B351" s="174" t="s">
        <v>402</v>
      </c>
      <c r="C351" s="189" t="s">
        <v>403</v>
      </c>
      <c r="D351" s="175" t="s">
        <v>128</v>
      </c>
      <c r="E351" s="176">
        <v>405.68299999999999</v>
      </c>
      <c r="F351" s="177"/>
      <c r="G351" s="178">
        <f>ROUND(E351*F351,2)</f>
        <v>0</v>
      </c>
      <c r="H351" s="177"/>
      <c r="I351" s="178">
        <f>ROUND(E351*H351,2)</f>
        <v>0</v>
      </c>
      <c r="J351" s="177"/>
      <c r="K351" s="178">
        <f>ROUND(E351*J351,2)</f>
        <v>0</v>
      </c>
      <c r="L351" s="178">
        <v>15</v>
      </c>
      <c r="M351" s="178">
        <f>G351*(1+L351/100)</f>
        <v>0</v>
      </c>
      <c r="N351" s="176">
        <v>1E-4</v>
      </c>
      <c r="O351" s="176">
        <f>ROUND(E351*N351,2)</f>
        <v>0.04</v>
      </c>
      <c r="P351" s="176">
        <v>0</v>
      </c>
      <c r="Q351" s="176">
        <f>ROUND(E351*P351,2)</f>
        <v>0</v>
      </c>
      <c r="R351" s="178"/>
      <c r="S351" s="178" t="s">
        <v>249</v>
      </c>
      <c r="T351" s="179" t="s">
        <v>250</v>
      </c>
      <c r="U351" s="157">
        <v>1.0999999999999999E-2</v>
      </c>
      <c r="V351" s="157">
        <f>ROUND(E351*U351,2)</f>
        <v>4.46</v>
      </c>
      <c r="W351" s="157"/>
      <c r="X351" s="157" t="s">
        <v>130</v>
      </c>
      <c r="Y351" s="157" t="s">
        <v>131</v>
      </c>
      <c r="Z351" s="147"/>
      <c r="AA351" s="147"/>
      <c r="AB351" s="147"/>
      <c r="AC351" s="147"/>
      <c r="AD351" s="147"/>
      <c r="AE351" s="147"/>
      <c r="AF351" s="147"/>
      <c r="AG351" s="147" t="s">
        <v>132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2" x14ac:dyDescent="0.25">
      <c r="A352" s="154"/>
      <c r="B352" s="155"/>
      <c r="C352" s="190" t="s">
        <v>270</v>
      </c>
      <c r="D352" s="158"/>
      <c r="E352" s="159">
        <v>329.62900000000002</v>
      </c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134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5">
      <c r="A353" s="154"/>
      <c r="B353" s="155"/>
      <c r="C353" s="190" t="s">
        <v>271</v>
      </c>
      <c r="D353" s="158"/>
      <c r="E353" s="159">
        <v>50.445500000000003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134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5">
      <c r="A354" s="154"/>
      <c r="B354" s="155"/>
      <c r="C354" s="190" t="s">
        <v>272</v>
      </c>
      <c r="D354" s="158"/>
      <c r="E354" s="159">
        <v>25.608499999999999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134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ht="20.399999999999999" outlineLevel="1" x14ac:dyDescent="0.25">
      <c r="A355" s="173">
        <v>45</v>
      </c>
      <c r="B355" s="174" t="s">
        <v>404</v>
      </c>
      <c r="C355" s="189" t="s">
        <v>405</v>
      </c>
      <c r="D355" s="175" t="s">
        <v>378</v>
      </c>
      <c r="E355" s="176">
        <v>18</v>
      </c>
      <c r="F355" s="177"/>
      <c r="G355" s="178">
        <f>ROUND(E355*F355,2)</f>
        <v>0</v>
      </c>
      <c r="H355" s="177"/>
      <c r="I355" s="178">
        <f>ROUND(E355*H355,2)</f>
        <v>0</v>
      </c>
      <c r="J355" s="177"/>
      <c r="K355" s="178">
        <f>ROUND(E355*J355,2)</f>
        <v>0</v>
      </c>
      <c r="L355" s="178">
        <v>15</v>
      </c>
      <c r="M355" s="178">
        <f>G355*(1+L355/100)</f>
        <v>0</v>
      </c>
      <c r="N355" s="176">
        <v>1.2E-4</v>
      </c>
      <c r="O355" s="176">
        <f>ROUND(E355*N355,2)</f>
        <v>0</v>
      </c>
      <c r="P355" s="176">
        <v>0</v>
      </c>
      <c r="Q355" s="176">
        <f>ROUND(E355*P355,2)</f>
        <v>0</v>
      </c>
      <c r="R355" s="178" t="s">
        <v>215</v>
      </c>
      <c r="S355" s="178" t="s">
        <v>129</v>
      </c>
      <c r="T355" s="179" t="s">
        <v>129</v>
      </c>
      <c r="U355" s="157">
        <v>0</v>
      </c>
      <c r="V355" s="157">
        <f>ROUND(E355*U355,2)</f>
        <v>0</v>
      </c>
      <c r="W355" s="157"/>
      <c r="X355" s="157" t="s">
        <v>216</v>
      </c>
      <c r="Y355" s="157" t="s">
        <v>131</v>
      </c>
      <c r="Z355" s="147"/>
      <c r="AA355" s="147"/>
      <c r="AB355" s="147"/>
      <c r="AC355" s="147"/>
      <c r="AD355" s="147"/>
      <c r="AE355" s="147"/>
      <c r="AF355" s="147"/>
      <c r="AG355" s="147" t="s">
        <v>217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2" x14ac:dyDescent="0.25">
      <c r="A356" s="154"/>
      <c r="B356" s="155"/>
      <c r="C356" s="190" t="s">
        <v>406</v>
      </c>
      <c r="D356" s="158"/>
      <c r="E356" s="159">
        <v>18.276499999999999</v>
      </c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134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5">
      <c r="A357" s="154"/>
      <c r="B357" s="155"/>
      <c r="C357" s="190" t="s">
        <v>407</v>
      </c>
      <c r="D357" s="158"/>
      <c r="E357" s="159">
        <v>-0.27650000000000002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134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ht="20.399999999999999" outlineLevel="1" x14ac:dyDescent="0.25">
      <c r="A358" s="173">
        <v>46</v>
      </c>
      <c r="B358" s="174" t="s">
        <v>408</v>
      </c>
      <c r="C358" s="189" t="s">
        <v>409</v>
      </c>
      <c r="D358" s="175" t="s">
        <v>378</v>
      </c>
      <c r="E358" s="176">
        <v>66</v>
      </c>
      <c r="F358" s="177"/>
      <c r="G358" s="178">
        <f>ROUND(E358*F358,2)</f>
        <v>0</v>
      </c>
      <c r="H358" s="177"/>
      <c r="I358" s="178">
        <f>ROUND(E358*H358,2)</f>
        <v>0</v>
      </c>
      <c r="J358" s="177"/>
      <c r="K358" s="178">
        <f>ROUND(E358*J358,2)</f>
        <v>0</v>
      </c>
      <c r="L358" s="178">
        <v>15</v>
      </c>
      <c r="M358" s="178">
        <f>G358*(1+L358/100)</f>
        <v>0</v>
      </c>
      <c r="N358" s="176">
        <v>2.9E-4</v>
      </c>
      <c r="O358" s="176">
        <f>ROUND(E358*N358,2)</f>
        <v>0.02</v>
      </c>
      <c r="P358" s="176">
        <v>0</v>
      </c>
      <c r="Q358" s="176">
        <f>ROUND(E358*P358,2)</f>
        <v>0</v>
      </c>
      <c r="R358" s="178" t="s">
        <v>215</v>
      </c>
      <c r="S358" s="178" t="s">
        <v>129</v>
      </c>
      <c r="T358" s="179" t="s">
        <v>129</v>
      </c>
      <c r="U358" s="157">
        <v>0</v>
      </c>
      <c r="V358" s="157">
        <f>ROUND(E358*U358,2)</f>
        <v>0</v>
      </c>
      <c r="W358" s="157"/>
      <c r="X358" s="157" t="s">
        <v>216</v>
      </c>
      <c r="Y358" s="157" t="s">
        <v>131</v>
      </c>
      <c r="Z358" s="147"/>
      <c r="AA358" s="147"/>
      <c r="AB358" s="147"/>
      <c r="AC358" s="147"/>
      <c r="AD358" s="147"/>
      <c r="AE358" s="147"/>
      <c r="AF358" s="147"/>
      <c r="AG358" s="147" t="s">
        <v>217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5">
      <c r="A359" s="154"/>
      <c r="B359" s="155"/>
      <c r="C359" s="190" t="s">
        <v>410</v>
      </c>
      <c r="D359" s="158"/>
      <c r="E359" s="159">
        <v>66.059579999999997</v>
      </c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134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5">
      <c r="A360" s="154"/>
      <c r="B360" s="155"/>
      <c r="C360" s="190" t="s">
        <v>411</v>
      </c>
      <c r="D360" s="158"/>
      <c r="E360" s="159">
        <v>-5.9580000000000001E-2</v>
      </c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134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5">
      <c r="A361" s="173">
        <v>47</v>
      </c>
      <c r="B361" s="174" t="s">
        <v>412</v>
      </c>
      <c r="C361" s="189" t="s">
        <v>413</v>
      </c>
      <c r="D361" s="175" t="s">
        <v>145</v>
      </c>
      <c r="E361" s="176">
        <v>40</v>
      </c>
      <c r="F361" s="177"/>
      <c r="G361" s="178">
        <f>ROUND(E361*F361,2)</f>
        <v>0</v>
      </c>
      <c r="H361" s="177"/>
      <c r="I361" s="178">
        <f>ROUND(E361*H361,2)</f>
        <v>0</v>
      </c>
      <c r="J361" s="177"/>
      <c r="K361" s="178">
        <f>ROUND(E361*J361,2)</f>
        <v>0</v>
      </c>
      <c r="L361" s="178">
        <v>15</v>
      </c>
      <c r="M361" s="178">
        <f>G361*(1+L361/100)</f>
        <v>0</v>
      </c>
      <c r="N361" s="176">
        <v>1.0000000000000001E-5</v>
      </c>
      <c r="O361" s="176">
        <f>ROUND(E361*N361,2)</f>
        <v>0</v>
      </c>
      <c r="P361" s="176">
        <v>0</v>
      </c>
      <c r="Q361" s="176">
        <f>ROUND(E361*P361,2)</f>
        <v>0</v>
      </c>
      <c r="R361" s="178" t="s">
        <v>215</v>
      </c>
      <c r="S361" s="178" t="s">
        <v>129</v>
      </c>
      <c r="T361" s="179" t="s">
        <v>129</v>
      </c>
      <c r="U361" s="157">
        <v>0</v>
      </c>
      <c r="V361" s="157">
        <f>ROUND(E361*U361,2)</f>
        <v>0</v>
      </c>
      <c r="W361" s="157"/>
      <c r="X361" s="157" t="s">
        <v>216</v>
      </c>
      <c r="Y361" s="157" t="s">
        <v>131</v>
      </c>
      <c r="Z361" s="147"/>
      <c r="AA361" s="147"/>
      <c r="AB361" s="147"/>
      <c r="AC361" s="147"/>
      <c r="AD361" s="147"/>
      <c r="AE361" s="147"/>
      <c r="AF361" s="147"/>
      <c r="AG361" s="147" t="s">
        <v>217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2" x14ac:dyDescent="0.25">
      <c r="A362" s="154"/>
      <c r="B362" s="155"/>
      <c r="C362" s="190" t="s">
        <v>414</v>
      </c>
      <c r="D362" s="158"/>
      <c r="E362" s="159">
        <v>38.533000000000001</v>
      </c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134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5">
      <c r="A363" s="154"/>
      <c r="B363" s="155"/>
      <c r="C363" s="190" t="s">
        <v>415</v>
      </c>
      <c r="D363" s="158"/>
      <c r="E363" s="159">
        <v>1.4670000000000001</v>
      </c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134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ht="20.399999999999999" outlineLevel="1" x14ac:dyDescent="0.25">
      <c r="A364" s="173">
        <v>48</v>
      </c>
      <c r="B364" s="174" t="s">
        <v>416</v>
      </c>
      <c r="C364" s="189" t="s">
        <v>417</v>
      </c>
      <c r="D364" s="175" t="s">
        <v>145</v>
      </c>
      <c r="E364" s="176">
        <v>64</v>
      </c>
      <c r="F364" s="177"/>
      <c r="G364" s="178">
        <f>ROUND(E364*F364,2)</f>
        <v>0</v>
      </c>
      <c r="H364" s="177"/>
      <c r="I364" s="178">
        <f>ROUND(E364*H364,2)</f>
        <v>0</v>
      </c>
      <c r="J364" s="177"/>
      <c r="K364" s="178">
        <f>ROUND(E364*J364,2)</f>
        <v>0</v>
      </c>
      <c r="L364" s="178">
        <v>15</v>
      </c>
      <c r="M364" s="178">
        <f>G364*(1+L364/100)</f>
        <v>0</v>
      </c>
      <c r="N364" s="176">
        <v>3.3E-4</v>
      </c>
      <c r="O364" s="176">
        <f>ROUND(E364*N364,2)</f>
        <v>0.02</v>
      </c>
      <c r="P364" s="176">
        <v>0</v>
      </c>
      <c r="Q364" s="176">
        <f>ROUND(E364*P364,2)</f>
        <v>0</v>
      </c>
      <c r="R364" s="178" t="s">
        <v>215</v>
      </c>
      <c r="S364" s="178" t="s">
        <v>129</v>
      </c>
      <c r="T364" s="179" t="s">
        <v>129</v>
      </c>
      <c r="U364" s="157">
        <v>0</v>
      </c>
      <c r="V364" s="157">
        <f>ROUND(E364*U364,2)</f>
        <v>0</v>
      </c>
      <c r="W364" s="157"/>
      <c r="X364" s="157" t="s">
        <v>216</v>
      </c>
      <c r="Y364" s="157" t="s">
        <v>131</v>
      </c>
      <c r="Z364" s="147"/>
      <c r="AA364" s="147"/>
      <c r="AB364" s="147"/>
      <c r="AC364" s="147"/>
      <c r="AD364" s="147"/>
      <c r="AE364" s="147"/>
      <c r="AF364" s="147"/>
      <c r="AG364" s="147" t="s">
        <v>217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2" x14ac:dyDescent="0.25">
      <c r="A365" s="154"/>
      <c r="B365" s="155"/>
      <c r="C365" s="190" t="s">
        <v>418</v>
      </c>
      <c r="D365" s="158"/>
      <c r="E365" s="159">
        <v>62.281999999999996</v>
      </c>
      <c r="F365" s="157"/>
      <c r="G365" s="157"/>
      <c r="H365" s="157"/>
      <c r="I365" s="157"/>
      <c r="J365" s="157"/>
      <c r="K365" s="157"/>
      <c r="L365" s="157"/>
      <c r="M365" s="157"/>
      <c r="N365" s="156"/>
      <c r="O365" s="156"/>
      <c r="P365" s="156"/>
      <c r="Q365" s="156"/>
      <c r="R365" s="157"/>
      <c r="S365" s="157"/>
      <c r="T365" s="157"/>
      <c r="U365" s="157"/>
      <c r="V365" s="157"/>
      <c r="W365" s="157"/>
      <c r="X365" s="157"/>
      <c r="Y365" s="157"/>
      <c r="Z365" s="147"/>
      <c r="AA365" s="147"/>
      <c r="AB365" s="147"/>
      <c r="AC365" s="147"/>
      <c r="AD365" s="147"/>
      <c r="AE365" s="147"/>
      <c r="AF365" s="147"/>
      <c r="AG365" s="147" t="s">
        <v>134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3" x14ac:dyDescent="0.25">
      <c r="A366" s="154"/>
      <c r="B366" s="155"/>
      <c r="C366" s="190" t="s">
        <v>419</v>
      </c>
      <c r="D366" s="158"/>
      <c r="E366" s="159">
        <v>1.718</v>
      </c>
      <c r="F366" s="157"/>
      <c r="G366" s="157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134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ht="20.399999999999999" outlineLevel="1" x14ac:dyDescent="0.25">
      <c r="A367" s="173">
        <v>49</v>
      </c>
      <c r="B367" s="174" t="s">
        <v>420</v>
      </c>
      <c r="C367" s="189" t="s">
        <v>421</v>
      </c>
      <c r="D367" s="175" t="s">
        <v>145</v>
      </c>
      <c r="E367" s="176">
        <v>147.5</v>
      </c>
      <c r="F367" s="177"/>
      <c r="G367" s="178">
        <f>ROUND(E367*F367,2)</f>
        <v>0</v>
      </c>
      <c r="H367" s="177"/>
      <c r="I367" s="178">
        <f>ROUND(E367*H367,2)</f>
        <v>0</v>
      </c>
      <c r="J367" s="177"/>
      <c r="K367" s="178">
        <f>ROUND(E367*J367,2)</f>
        <v>0</v>
      </c>
      <c r="L367" s="178">
        <v>15</v>
      </c>
      <c r="M367" s="178">
        <f>G367*(1+L367/100)</f>
        <v>0</v>
      </c>
      <c r="N367" s="176">
        <v>1E-4</v>
      </c>
      <c r="O367" s="176">
        <f>ROUND(E367*N367,2)</f>
        <v>0.01</v>
      </c>
      <c r="P367" s="176">
        <v>0</v>
      </c>
      <c r="Q367" s="176">
        <f>ROUND(E367*P367,2)</f>
        <v>0</v>
      </c>
      <c r="R367" s="178" t="s">
        <v>215</v>
      </c>
      <c r="S367" s="178" t="s">
        <v>129</v>
      </c>
      <c r="T367" s="179" t="s">
        <v>129</v>
      </c>
      <c r="U367" s="157">
        <v>0</v>
      </c>
      <c r="V367" s="157">
        <f>ROUND(E367*U367,2)</f>
        <v>0</v>
      </c>
      <c r="W367" s="157"/>
      <c r="X367" s="157" t="s">
        <v>216</v>
      </c>
      <c r="Y367" s="157" t="s">
        <v>131</v>
      </c>
      <c r="Z367" s="147"/>
      <c r="AA367" s="147"/>
      <c r="AB367" s="147"/>
      <c r="AC367" s="147"/>
      <c r="AD367" s="147"/>
      <c r="AE367" s="147"/>
      <c r="AF367" s="147"/>
      <c r="AG367" s="147" t="s">
        <v>217</v>
      </c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2" x14ac:dyDescent="0.25">
      <c r="A368" s="154"/>
      <c r="B368" s="155"/>
      <c r="C368" s="190" t="s">
        <v>422</v>
      </c>
      <c r="D368" s="158"/>
      <c r="E368" s="159">
        <v>147.422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134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3" x14ac:dyDescent="0.25">
      <c r="A369" s="154"/>
      <c r="B369" s="155"/>
      <c r="C369" s="190" t="s">
        <v>423</v>
      </c>
      <c r="D369" s="158"/>
      <c r="E369" s="159">
        <v>7.8E-2</v>
      </c>
      <c r="F369" s="157"/>
      <c r="G369" s="157"/>
      <c r="H369" s="157"/>
      <c r="I369" s="157"/>
      <c r="J369" s="157"/>
      <c r="K369" s="157"/>
      <c r="L369" s="157"/>
      <c r="M369" s="157"/>
      <c r="N369" s="156"/>
      <c r="O369" s="156"/>
      <c r="P369" s="156"/>
      <c r="Q369" s="156"/>
      <c r="R369" s="157"/>
      <c r="S369" s="157"/>
      <c r="T369" s="157"/>
      <c r="U369" s="157"/>
      <c r="V369" s="157"/>
      <c r="W369" s="157"/>
      <c r="X369" s="157"/>
      <c r="Y369" s="157"/>
      <c r="Z369" s="147"/>
      <c r="AA369" s="147"/>
      <c r="AB369" s="147"/>
      <c r="AC369" s="147"/>
      <c r="AD369" s="147"/>
      <c r="AE369" s="147"/>
      <c r="AF369" s="147"/>
      <c r="AG369" s="147" t="s">
        <v>134</v>
      </c>
      <c r="AH369" s="147">
        <v>0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x14ac:dyDescent="0.25">
      <c r="A370" s="166" t="s">
        <v>124</v>
      </c>
      <c r="B370" s="167" t="s">
        <v>65</v>
      </c>
      <c r="C370" s="188" t="s">
        <v>66</v>
      </c>
      <c r="D370" s="168"/>
      <c r="E370" s="169"/>
      <c r="F370" s="170"/>
      <c r="G370" s="170">
        <f>SUMIF(AG371:AG431,"&lt;&gt;NOR",G371:G431)</f>
        <v>0</v>
      </c>
      <c r="H370" s="170"/>
      <c r="I370" s="170">
        <f>SUM(I371:I431)</f>
        <v>0</v>
      </c>
      <c r="J370" s="170"/>
      <c r="K370" s="170">
        <f>SUM(K371:K431)</f>
        <v>0</v>
      </c>
      <c r="L370" s="170"/>
      <c r="M370" s="170">
        <f>SUM(M371:M431)</f>
        <v>0</v>
      </c>
      <c r="N370" s="169"/>
      <c r="O370" s="169">
        <f>SUM(O371:O431)</f>
        <v>0.72000000000000008</v>
      </c>
      <c r="P370" s="169"/>
      <c r="Q370" s="169">
        <f>SUM(Q371:Q431)</f>
        <v>0</v>
      </c>
      <c r="R370" s="170"/>
      <c r="S370" s="170"/>
      <c r="T370" s="171"/>
      <c r="U370" s="165"/>
      <c r="V370" s="165">
        <f>SUM(V371:V431)</f>
        <v>16.16</v>
      </c>
      <c r="W370" s="165"/>
      <c r="X370" s="165"/>
      <c r="Y370" s="165"/>
      <c r="AG370" t="s">
        <v>125</v>
      </c>
    </row>
    <row r="371" spans="1:60" outlineLevel="1" x14ac:dyDescent="0.25">
      <c r="A371" s="173">
        <v>50</v>
      </c>
      <c r="B371" s="174" t="s">
        <v>424</v>
      </c>
      <c r="C371" s="189" t="s">
        <v>425</v>
      </c>
      <c r="D371" s="175" t="s">
        <v>145</v>
      </c>
      <c r="E371" s="176">
        <v>62</v>
      </c>
      <c r="F371" s="177"/>
      <c r="G371" s="178">
        <f>ROUND(E371*F371,2)</f>
        <v>0</v>
      </c>
      <c r="H371" s="177"/>
      <c r="I371" s="178">
        <f>ROUND(E371*H371,2)</f>
        <v>0</v>
      </c>
      <c r="J371" s="177"/>
      <c r="K371" s="178">
        <f>ROUND(E371*J371,2)</f>
        <v>0</v>
      </c>
      <c r="L371" s="178">
        <v>15</v>
      </c>
      <c r="M371" s="178">
        <f>G371*(1+L371/100)</f>
        <v>0</v>
      </c>
      <c r="N371" s="176">
        <v>0</v>
      </c>
      <c r="O371" s="176">
        <f>ROUND(E371*N371,2)</f>
        <v>0</v>
      </c>
      <c r="P371" s="176">
        <v>0</v>
      </c>
      <c r="Q371" s="176">
        <f>ROUND(E371*P371,2)</f>
        <v>0</v>
      </c>
      <c r="R371" s="178"/>
      <c r="S371" s="178" t="s">
        <v>129</v>
      </c>
      <c r="T371" s="179" t="s">
        <v>129</v>
      </c>
      <c r="U371" s="157">
        <v>0.05</v>
      </c>
      <c r="V371" s="157">
        <f>ROUND(E371*U371,2)</f>
        <v>3.1</v>
      </c>
      <c r="W371" s="157"/>
      <c r="X371" s="157" t="s">
        <v>130</v>
      </c>
      <c r="Y371" s="157" t="s">
        <v>131</v>
      </c>
      <c r="Z371" s="147"/>
      <c r="AA371" s="147"/>
      <c r="AB371" s="147"/>
      <c r="AC371" s="147"/>
      <c r="AD371" s="147"/>
      <c r="AE371" s="147"/>
      <c r="AF371" s="147"/>
      <c r="AG371" s="147" t="s">
        <v>132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2" x14ac:dyDescent="0.25">
      <c r="A372" s="154"/>
      <c r="B372" s="155"/>
      <c r="C372" s="190" t="s">
        <v>426</v>
      </c>
      <c r="D372" s="158"/>
      <c r="E372" s="159">
        <v>20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134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3" x14ac:dyDescent="0.25">
      <c r="A373" s="154"/>
      <c r="B373" s="155"/>
      <c r="C373" s="190" t="s">
        <v>427</v>
      </c>
      <c r="D373" s="158"/>
      <c r="E373" s="159">
        <v>11</v>
      </c>
      <c r="F373" s="157"/>
      <c r="G373" s="157"/>
      <c r="H373" s="157"/>
      <c r="I373" s="157"/>
      <c r="J373" s="157"/>
      <c r="K373" s="157"/>
      <c r="L373" s="157"/>
      <c r="M373" s="157"/>
      <c r="N373" s="156"/>
      <c r="O373" s="156"/>
      <c r="P373" s="156"/>
      <c r="Q373" s="156"/>
      <c r="R373" s="157"/>
      <c r="S373" s="157"/>
      <c r="T373" s="157"/>
      <c r="U373" s="157"/>
      <c r="V373" s="157"/>
      <c r="W373" s="157"/>
      <c r="X373" s="157"/>
      <c r="Y373" s="157"/>
      <c r="Z373" s="147"/>
      <c r="AA373" s="147"/>
      <c r="AB373" s="147"/>
      <c r="AC373" s="147"/>
      <c r="AD373" s="147"/>
      <c r="AE373" s="147"/>
      <c r="AF373" s="147"/>
      <c r="AG373" s="147" t="s">
        <v>134</v>
      </c>
      <c r="AH373" s="147">
        <v>0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3" x14ac:dyDescent="0.25">
      <c r="A374" s="154"/>
      <c r="B374" s="155"/>
      <c r="C374" s="190" t="s">
        <v>428</v>
      </c>
      <c r="D374" s="158"/>
      <c r="E374" s="159">
        <v>20</v>
      </c>
      <c r="F374" s="157"/>
      <c r="G374" s="157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134</v>
      </c>
      <c r="AH374" s="147">
        <v>0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3" x14ac:dyDescent="0.25">
      <c r="A375" s="154"/>
      <c r="B375" s="155"/>
      <c r="C375" s="190" t="s">
        <v>429</v>
      </c>
      <c r="D375" s="158"/>
      <c r="E375" s="159">
        <v>11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134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5">
      <c r="A376" s="173">
        <v>51</v>
      </c>
      <c r="B376" s="174" t="s">
        <v>430</v>
      </c>
      <c r="C376" s="189" t="s">
        <v>431</v>
      </c>
      <c r="D376" s="175" t="s">
        <v>145</v>
      </c>
      <c r="E376" s="176">
        <v>44</v>
      </c>
      <c r="F376" s="177"/>
      <c r="G376" s="178">
        <f>ROUND(E376*F376,2)</f>
        <v>0</v>
      </c>
      <c r="H376" s="177"/>
      <c r="I376" s="178">
        <f>ROUND(E376*H376,2)</f>
        <v>0</v>
      </c>
      <c r="J376" s="177"/>
      <c r="K376" s="178">
        <f>ROUND(E376*J376,2)</f>
        <v>0</v>
      </c>
      <c r="L376" s="178">
        <v>15</v>
      </c>
      <c r="M376" s="178">
        <f>G376*(1+L376/100)</f>
        <v>0</v>
      </c>
      <c r="N376" s="176">
        <v>0</v>
      </c>
      <c r="O376" s="176">
        <f>ROUND(E376*N376,2)</f>
        <v>0</v>
      </c>
      <c r="P376" s="176">
        <v>0</v>
      </c>
      <c r="Q376" s="176">
        <f>ROUND(E376*P376,2)</f>
        <v>0</v>
      </c>
      <c r="R376" s="178"/>
      <c r="S376" s="178" t="s">
        <v>129</v>
      </c>
      <c r="T376" s="179" t="s">
        <v>129</v>
      </c>
      <c r="U376" s="157">
        <v>6.6000000000000003E-2</v>
      </c>
      <c r="V376" s="157">
        <f>ROUND(E376*U376,2)</f>
        <v>2.9</v>
      </c>
      <c r="W376" s="157"/>
      <c r="X376" s="157" t="s">
        <v>130</v>
      </c>
      <c r="Y376" s="157" t="s">
        <v>131</v>
      </c>
      <c r="Z376" s="147"/>
      <c r="AA376" s="147"/>
      <c r="AB376" s="147"/>
      <c r="AC376" s="147"/>
      <c r="AD376" s="147"/>
      <c r="AE376" s="147"/>
      <c r="AF376" s="147"/>
      <c r="AG376" s="147" t="s">
        <v>132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2" x14ac:dyDescent="0.25">
      <c r="A377" s="154"/>
      <c r="B377" s="155"/>
      <c r="C377" s="190" t="s">
        <v>432</v>
      </c>
      <c r="D377" s="158"/>
      <c r="E377" s="159"/>
      <c r="F377" s="157"/>
      <c r="G377" s="15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134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3" x14ac:dyDescent="0.25">
      <c r="A378" s="154"/>
      <c r="B378" s="155"/>
      <c r="C378" s="190" t="s">
        <v>433</v>
      </c>
      <c r="D378" s="158"/>
      <c r="E378" s="159">
        <v>23</v>
      </c>
      <c r="F378" s="157"/>
      <c r="G378" s="157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134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3" x14ac:dyDescent="0.25">
      <c r="A379" s="154"/>
      <c r="B379" s="155"/>
      <c r="C379" s="190" t="s">
        <v>434</v>
      </c>
      <c r="D379" s="158"/>
      <c r="E379" s="159">
        <v>12</v>
      </c>
      <c r="F379" s="157"/>
      <c r="G379" s="157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134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5">
      <c r="A380" s="154"/>
      <c r="B380" s="155"/>
      <c r="C380" s="191" t="s">
        <v>159</v>
      </c>
      <c r="D380" s="160"/>
      <c r="E380" s="161">
        <v>35</v>
      </c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134</v>
      </c>
      <c r="AH380" s="147">
        <v>1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3" x14ac:dyDescent="0.25">
      <c r="A381" s="154"/>
      <c r="B381" s="155"/>
      <c r="C381" s="190" t="s">
        <v>435</v>
      </c>
      <c r="D381" s="158"/>
      <c r="E381" s="159"/>
      <c r="F381" s="157"/>
      <c r="G381" s="15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134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3" x14ac:dyDescent="0.25">
      <c r="A382" s="154"/>
      <c r="B382" s="155"/>
      <c r="C382" s="190" t="s">
        <v>436</v>
      </c>
      <c r="D382" s="158"/>
      <c r="E382" s="159">
        <v>5</v>
      </c>
      <c r="F382" s="157"/>
      <c r="G382" s="157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7"/>
      <c r="AA382" s="147"/>
      <c r="AB382" s="147"/>
      <c r="AC382" s="147"/>
      <c r="AD382" s="147"/>
      <c r="AE382" s="147"/>
      <c r="AF382" s="147"/>
      <c r="AG382" s="147" t="s">
        <v>134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3" x14ac:dyDescent="0.25">
      <c r="A383" s="154"/>
      <c r="B383" s="155"/>
      <c r="C383" s="190" t="s">
        <v>437</v>
      </c>
      <c r="D383" s="158"/>
      <c r="E383" s="159">
        <v>4</v>
      </c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134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5">
      <c r="A384" s="154"/>
      <c r="B384" s="155"/>
      <c r="C384" s="191" t="s">
        <v>159</v>
      </c>
      <c r="D384" s="160"/>
      <c r="E384" s="161">
        <v>9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134</v>
      </c>
      <c r="AH384" s="147">
        <v>1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5">
      <c r="A385" s="173">
        <v>52</v>
      </c>
      <c r="B385" s="174" t="s">
        <v>438</v>
      </c>
      <c r="C385" s="189" t="s">
        <v>439</v>
      </c>
      <c r="D385" s="175" t="s">
        <v>378</v>
      </c>
      <c r="E385" s="176">
        <v>1</v>
      </c>
      <c r="F385" s="177"/>
      <c r="G385" s="178">
        <f>ROUND(E385*F385,2)</f>
        <v>0</v>
      </c>
      <c r="H385" s="177"/>
      <c r="I385" s="178">
        <f>ROUND(E385*H385,2)</f>
        <v>0</v>
      </c>
      <c r="J385" s="177"/>
      <c r="K385" s="178">
        <f>ROUND(E385*J385,2)</f>
        <v>0</v>
      </c>
      <c r="L385" s="178">
        <v>15</v>
      </c>
      <c r="M385" s="178">
        <f>G385*(1+L385/100)</f>
        <v>0</v>
      </c>
      <c r="N385" s="176">
        <v>3.0000000000000001E-5</v>
      </c>
      <c r="O385" s="176">
        <f>ROUND(E385*N385,2)</f>
        <v>0</v>
      </c>
      <c r="P385" s="176">
        <v>0</v>
      </c>
      <c r="Q385" s="176">
        <f>ROUND(E385*P385,2)</f>
        <v>0</v>
      </c>
      <c r="R385" s="178"/>
      <c r="S385" s="178" t="s">
        <v>129</v>
      </c>
      <c r="T385" s="179" t="s">
        <v>129</v>
      </c>
      <c r="U385" s="157">
        <v>0.33</v>
      </c>
      <c r="V385" s="157">
        <f>ROUND(E385*U385,2)</f>
        <v>0.33</v>
      </c>
      <c r="W385" s="157"/>
      <c r="X385" s="157" t="s">
        <v>130</v>
      </c>
      <c r="Y385" s="157" t="s">
        <v>131</v>
      </c>
      <c r="Z385" s="147"/>
      <c r="AA385" s="147"/>
      <c r="AB385" s="147"/>
      <c r="AC385" s="147"/>
      <c r="AD385" s="147"/>
      <c r="AE385" s="147"/>
      <c r="AF385" s="147"/>
      <c r="AG385" s="147" t="s">
        <v>132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2" x14ac:dyDescent="0.25">
      <c r="A386" s="154"/>
      <c r="B386" s="155"/>
      <c r="C386" s="190" t="s">
        <v>440</v>
      </c>
      <c r="D386" s="158"/>
      <c r="E386" s="159">
        <v>1</v>
      </c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134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5">
      <c r="A387" s="173">
        <v>53</v>
      </c>
      <c r="B387" s="174" t="s">
        <v>441</v>
      </c>
      <c r="C387" s="189" t="s">
        <v>442</v>
      </c>
      <c r="D387" s="175" t="s">
        <v>378</v>
      </c>
      <c r="E387" s="176">
        <v>7</v>
      </c>
      <c r="F387" s="177"/>
      <c r="G387" s="178">
        <f>ROUND(E387*F387,2)</f>
        <v>0</v>
      </c>
      <c r="H387" s="177"/>
      <c r="I387" s="178">
        <f>ROUND(E387*H387,2)</f>
        <v>0</v>
      </c>
      <c r="J387" s="177"/>
      <c r="K387" s="178">
        <f>ROUND(E387*J387,2)</f>
        <v>0</v>
      </c>
      <c r="L387" s="178">
        <v>15</v>
      </c>
      <c r="M387" s="178">
        <f>G387*(1+L387/100)</f>
        <v>0</v>
      </c>
      <c r="N387" s="176">
        <v>1.0000000000000001E-5</v>
      </c>
      <c r="O387" s="176">
        <f>ROUND(E387*N387,2)</f>
        <v>0</v>
      </c>
      <c r="P387" s="176">
        <v>0</v>
      </c>
      <c r="Q387" s="176">
        <f>ROUND(E387*P387,2)</f>
        <v>0</v>
      </c>
      <c r="R387" s="178"/>
      <c r="S387" s="178" t="s">
        <v>129</v>
      </c>
      <c r="T387" s="179" t="s">
        <v>129</v>
      </c>
      <c r="U387" s="157">
        <v>0.17599999999999999</v>
      </c>
      <c r="V387" s="157">
        <f>ROUND(E387*U387,2)</f>
        <v>1.23</v>
      </c>
      <c r="W387" s="157"/>
      <c r="X387" s="157" t="s">
        <v>130</v>
      </c>
      <c r="Y387" s="157" t="s">
        <v>131</v>
      </c>
      <c r="Z387" s="147"/>
      <c r="AA387" s="147"/>
      <c r="AB387" s="147"/>
      <c r="AC387" s="147"/>
      <c r="AD387" s="147"/>
      <c r="AE387" s="147"/>
      <c r="AF387" s="147"/>
      <c r="AG387" s="147" t="s">
        <v>132</v>
      </c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2" x14ac:dyDescent="0.25">
      <c r="A388" s="154"/>
      <c r="B388" s="155"/>
      <c r="C388" s="190" t="s">
        <v>443</v>
      </c>
      <c r="D388" s="158"/>
      <c r="E388" s="159">
        <v>1</v>
      </c>
      <c r="F388" s="157"/>
      <c r="G388" s="157"/>
      <c r="H388" s="157"/>
      <c r="I388" s="157"/>
      <c r="J388" s="157"/>
      <c r="K388" s="157"/>
      <c r="L388" s="157"/>
      <c r="M388" s="157"/>
      <c r="N388" s="156"/>
      <c r="O388" s="156"/>
      <c r="P388" s="156"/>
      <c r="Q388" s="156"/>
      <c r="R388" s="157"/>
      <c r="S388" s="157"/>
      <c r="T388" s="157"/>
      <c r="U388" s="157"/>
      <c r="V388" s="157"/>
      <c r="W388" s="157"/>
      <c r="X388" s="157"/>
      <c r="Y388" s="157"/>
      <c r="Z388" s="147"/>
      <c r="AA388" s="147"/>
      <c r="AB388" s="147"/>
      <c r="AC388" s="147"/>
      <c r="AD388" s="147"/>
      <c r="AE388" s="147"/>
      <c r="AF388" s="147"/>
      <c r="AG388" s="147" t="s">
        <v>134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3" x14ac:dyDescent="0.25">
      <c r="A389" s="154"/>
      <c r="B389" s="155"/>
      <c r="C389" s="190" t="s">
        <v>444</v>
      </c>
      <c r="D389" s="158"/>
      <c r="E389" s="159">
        <v>5</v>
      </c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134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5">
      <c r="A390" s="154"/>
      <c r="B390" s="155"/>
      <c r="C390" s="190" t="s">
        <v>445</v>
      </c>
      <c r="D390" s="158"/>
      <c r="E390" s="159">
        <v>1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134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5">
      <c r="A391" s="181">
        <v>54</v>
      </c>
      <c r="B391" s="182" t="s">
        <v>446</v>
      </c>
      <c r="C391" s="192" t="s">
        <v>447</v>
      </c>
      <c r="D391" s="183" t="s">
        <v>378</v>
      </c>
      <c r="E391" s="184">
        <v>1</v>
      </c>
      <c r="F391" s="185"/>
      <c r="G391" s="186">
        <f>ROUND(E391*F391,2)</f>
        <v>0</v>
      </c>
      <c r="H391" s="185"/>
      <c r="I391" s="186">
        <f>ROUND(E391*H391,2)</f>
        <v>0</v>
      </c>
      <c r="J391" s="185"/>
      <c r="K391" s="186">
        <f>ROUND(E391*J391,2)</f>
        <v>0</v>
      </c>
      <c r="L391" s="186">
        <v>15</v>
      </c>
      <c r="M391" s="186">
        <f>G391*(1+L391/100)</f>
        <v>0</v>
      </c>
      <c r="N391" s="184">
        <v>0</v>
      </c>
      <c r="O391" s="184">
        <f>ROUND(E391*N391,2)</f>
        <v>0</v>
      </c>
      <c r="P391" s="184">
        <v>0</v>
      </c>
      <c r="Q391" s="184">
        <f>ROUND(E391*P391,2)</f>
        <v>0</v>
      </c>
      <c r="R391" s="186"/>
      <c r="S391" s="186" t="s">
        <v>129</v>
      </c>
      <c r="T391" s="187" t="s">
        <v>129</v>
      </c>
      <c r="U391" s="157">
        <v>1.4</v>
      </c>
      <c r="V391" s="157">
        <f>ROUND(E391*U391,2)</f>
        <v>1.4</v>
      </c>
      <c r="W391" s="157"/>
      <c r="X391" s="157" t="s">
        <v>130</v>
      </c>
      <c r="Y391" s="157" t="s">
        <v>131</v>
      </c>
      <c r="Z391" s="147"/>
      <c r="AA391" s="147"/>
      <c r="AB391" s="147"/>
      <c r="AC391" s="147"/>
      <c r="AD391" s="147"/>
      <c r="AE391" s="147"/>
      <c r="AF391" s="147"/>
      <c r="AG391" s="147" t="s">
        <v>132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5">
      <c r="A392" s="181">
        <v>55</v>
      </c>
      <c r="B392" s="182" t="s">
        <v>448</v>
      </c>
      <c r="C392" s="192" t="s">
        <v>449</v>
      </c>
      <c r="D392" s="183" t="s">
        <v>378</v>
      </c>
      <c r="E392" s="184">
        <v>4</v>
      </c>
      <c r="F392" s="185"/>
      <c r="G392" s="186">
        <f>ROUND(E392*F392,2)</f>
        <v>0</v>
      </c>
      <c r="H392" s="185"/>
      <c r="I392" s="186">
        <f>ROUND(E392*H392,2)</f>
        <v>0</v>
      </c>
      <c r="J392" s="185"/>
      <c r="K392" s="186">
        <f>ROUND(E392*J392,2)</f>
        <v>0</v>
      </c>
      <c r="L392" s="186">
        <v>15</v>
      </c>
      <c r="M392" s="186">
        <f>G392*(1+L392/100)</f>
        <v>0</v>
      </c>
      <c r="N392" s="184">
        <v>0</v>
      </c>
      <c r="O392" s="184">
        <f>ROUND(E392*N392,2)</f>
        <v>0</v>
      </c>
      <c r="P392" s="184">
        <v>0</v>
      </c>
      <c r="Q392" s="184">
        <f>ROUND(E392*P392,2)</f>
        <v>0</v>
      </c>
      <c r="R392" s="186"/>
      <c r="S392" s="186" t="s">
        <v>129</v>
      </c>
      <c r="T392" s="187" t="s">
        <v>129</v>
      </c>
      <c r="U392" s="157">
        <v>1.3</v>
      </c>
      <c r="V392" s="157">
        <f>ROUND(E392*U392,2)</f>
        <v>5.2</v>
      </c>
      <c r="W392" s="157"/>
      <c r="X392" s="157" t="s">
        <v>130</v>
      </c>
      <c r="Y392" s="157" t="s">
        <v>131</v>
      </c>
      <c r="Z392" s="147"/>
      <c r="AA392" s="147"/>
      <c r="AB392" s="147"/>
      <c r="AC392" s="147"/>
      <c r="AD392" s="147"/>
      <c r="AE392" s="147"/>
      <c r="AF392" s="147"/>
      <c r="AG392" s="147" t="s">
        <v>132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5">
      <c r="A393" s="173">
        <v>56</v>
      </c>
      <c r="B393" s="174" t="s">
        <v>450</v>
      </c>
      <c r="C393" s="189" t="s">
        <v>451</v>
      </c>
      <c r="D393" s="175" t="s">
        <v>378</v>
      </c>
      <c r="E393" s="176">
        <v>4</v>
      </c>
      <c r="F393" s="177"/>
      <c r="G393" s="178">
        <f>ROUND(E393*F393,2)</f>
        <v>0</v>
      </c>
      <c r="H393" s="177"/>
      <c r="I393" s="178">
        <f>ROUND(E393*H393,2)</f>
        <v>0</v>
      </c>
      <c r="J393" s="177"/>
      <c r="K393" s="178">
        <f>ROUND(E393*J393,2)</f>
        <v>0</v>
      </c>
      <c r="L393" s="178">
        <v>15</v>
      </c>
      <c r="M393" s="178">
        <f>G393*(1+L393/100)</f>
        <v>0</v>
      </c>
      <c r="N393" s="176">
        <v>7.5800000000000006E-2</v>
      </c>
      <c r="O393" s="176">
        <f>ROUND(E393*N393,2)</f>
        <v>0.3</v>
      </c>
      <c r="P393" s="176">
        <v>0</v>
      </c>
      <c r="Q393" s="176">
        <f>ROUND(E393*P393,2)</f>
        <v>0</v>
      </c>
      <c r="R393" s="178"/>
      <c r="S393" s="178" t="s">
        <v>129</v>
      </c>
      <c r="T393" s="179" t="s">
        <v>129</v>
      </c>
      <c r="U393" s="157">
        <v>0.5</v>
      </c>
      <c r="V393" s="157">
        <f>ROUND(E393*U393,2)</f>
        <v>2</v>
      </c>
      <c r="W393" s="157"/>
      <c r="X393" s="157" t="s">
        <v>130</v>
      </c>
      <c r="Y393" s="157" t="s">
        <v>131</v>
      </c>
      <c r="Z393" s="147"/>
      <c r="AA393" s="147"/>
      <c r="AB393" s="147"/>
      <c r="AC393" s="147"/>
      <c r="AD393" s="147"/>
      <c r="AE393" s="147"/>
      <c r="AF393" s="147"/>
      <c r="AG393" s="147" t="s">
        <v>132</v>
      </c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2" x14ac:dyDescent="0.25">
      <c r="A394" s="154"/>
      <c r="B394" s="155"/>
      <c r="C394" s="255" t="s">
        <v>810</v>
      </c>
      <c r="D394" s="256"/>
      <c r="E394" s="256"/>
      <c r="F394" s="256"/>
      <c r="G394" s="256"/>
      <c r="H394" s="157"/>
      <c r="I394" s="157"/>
      <c r="J394" s="157"/>
      <c r="K394" s="157"/>
      <c r="L394" s="157"/>
      <c r="M394" s="157"/>
      <c r="N394" s="156"/>
      <c r="O394" s="156"/>
      <c r="P394" s="156"/>
      <c r="Q394" s="156"/>
      <c r="R394" s="157"/>
      <c r="S394" s="157"/>
      <c r="T394" s="157"/>
      <c r="U394" s="157"/>
      <c r="V394" s="157"/>
      <c r="W394" s="157"/>
      <c r="X394" s="157"/>
      <c r="Y394" s="157"/>
      <c r="Z394" s="147"/>
      <c r="AA394" s="147"/>
      <c r="AB394" s="147"/>
      <c r="AC394" s="147"/>
      <c r="AD394" s="147"/>
      <c r="AE394" s="147"/>
      <c r="AF394" s="147"/>
      <c r="AG394" s="147" t="s">
        <v>180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3" x14ac:dyDescent="0.25">
      <c r="A395" s="154"/>
      <c r="B395" s="155"/>
      <c r="C395" s="253" t="s">
        <v>811</v>
      </c>
      <c r="D395" s="254"/>
      <c r="E395" s="254"/>
      <c r="F395" s="254"/>
      <c r="G395" s="254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180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3" x14ac:dyDescent="0.25">
      <c r="A396" s="154"/>
      <c r="B396" s="155"/>
      <c r="C396" s="253" t="s">
        <v>452</v>
      </c>
      <c r="D396" s="254"/>
      <c r="E396" s="254"/>
      <c r="F396" s="254"/>
      <c r="G396" s="254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180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5">
      <c r="A397" s="181">
        <v>57</v>
      </c>
      <c r="B397" s="182" t="s">
        <v>453</v>
      </c>
      <c r="C397" s="192" t="s">
        <v>454</v>
      </c>
      <c r="D397" s="183" t="s">
        <v>455</v>
      </c>
      <c r="E397" s="184">
        <v>1</v>
      </c>
      <c r="F397" s="185"/>
      <c r="G397" s="186">
        <f>ROUND(E397*F397,2)</f>
        <v>0</v>
      </c>
      <c r="H397" s="185"/>
      <c r="I397" s="186">
        <f>ROUND(E397*H397,2)</f>
        <v>0</v>
      </c>
      <c r="J397" s="185"/>
      <c r="K397" s="186">
        <f>ROUND(E397*J397,2)</f>
        <v>0</v>
      </c>
      <c r="L397" s="186">
        <v>15</v>
      </c>
      <c r="M397" s="186">
        <f>G397*(1+L397/100)</f>
        <v>0</v>
      </c>
      <c r="N397" s="184">
        <v>0</v>
      </c>
      <c r="O397" s="184">
        <f>ROUND(E397*N397,2)</f>
        <v>0</v>
      </c>
      <c r="P397" s="184">
        <v>0</v>
      </c>
      <c r="Q397" s="184">
        <f>ROUND(E397*P397,2)</f>
        <v>0</v>
      </c>
      <c r="R397" s="186"/>
      <c r="S397" s="186" t="s">
        <v>249</v>
      </c>
      <c r="T397" s="187" t="s">
        <v>250</v>
      </c>
      <c r="U397" s="157">
        <v>0</v>
      </c>
      <c r="V397" s="157">
        <f>ROUND(E397*U397,2)</f>
        <v>0</v>
      </c>
      <c r="W397" s="157"/>
      <c r="X397" s="157" t="s">
        <v>130</v>
      </c>
      <c r="Y397" s="157" t="s">
        <v>131</v>
      </c>
      <c r="Z397" s="147"/>
      <c r="AA397" s="147"/>
      <c r="AB397" s="147"/>
      <c r="AC397" s="147"/>
      <c r="AD397" s="147"/>
      <c r="AE397" s="147"/>
      <c r="AF397" s="147"/>
      <c r="AG397" s="147" t="s">
        <v>132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5">
      <c r="A398" s="173">
        <v>58</v>
      </c>
      <c r="B398" s="174" t="s">
        <v>456</v>
      </c>
      <c r="C398" s="189" t="s">
        <v>457</v>
      </c>
      <c r="D398" s="175" t="s">
        <v>378</v>
      </c>
      <c r="E398" s="176">
        <v>10</v>
      </c>
      <c r="F398" s="177"/>
      <c r="G398" s="178">
        <f>ROUND(E398*F398,2)</f>
        <v>0</v>
      </c>
      <c r="H398" s="177"/>
      <c r="I398" s="178">
        <f>ROUND(E398*H398,2)</f>
        <v>0</v>
      </c>
      <c r="J398" s="177"/>
      <c r="K398" s="178">
        <f>ROUND(E398*J398,2)</f>
        <v>0</v>
      </c>
      <c r="L398" s="178">
        <v>15</v>
      </c>
      <c r="M398" s="178">
        <f>G398*(1+L398/100)</f>
        <v>0</v>
      </c>
      <c r="N398" s="176">
        <v>1.5E-3</v>
      </c>
      <c r="O398" s="176">
        <f>ROUND(E398*N398,2)</f>
        <v>0.02</v>
      </c>
      <c r="P398" s="176">
        <v>0</v>
      </c>
      <c r="Q398" s="176">
        <f>ROUND(E398*P398,2)</f>
        <v>0</v>
      </c>
      <c r="R398" s="178" t="s">
        <v>215</v>
      </c>
      <c r="S398" s="178" t="s">
        <v>129</v>
      </c>
      <c r="T398" s="179" t="s">
        <v>129</v>
      </c>
      <c r="U398" s="157">
        <v>0</v>
      </c>
      <c r="V398" s="157">
        <f>ROUND(E398*U398,2)</f>
        <v>0</v>
      </c>
      <c r="W398" s="157"/>
      <c r="X398" s="157" t="s">
        <v>216</v>
      </c>
      <c r="Y398" s="157" t="s">
        <v>131</v>
      </c>
      <c r="Z398" s="147"/>
      <c r="AA398" s="147"/>
      <c r="AB398" s="147"/>
      <c r="AC398" s="147"/>
      <c r="AD398" s="147"/>
      <c r="AE398" s="147"/>
      <c r="AF398" s="147"/>
      <c r="AG398" s="147" t="s">
        <v>217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2" x14ac:dyDescent="0.25">
      <c r="A399" s="154"/>
      <c r="B399" s="155"/>
      <c r="C399" s="190" t="s">
        <v>435</v>
      </c>
      <c r="D399" s="158"/>
      <c r="E399" s="159"/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134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3" x14ac:dyDescent="0.25">
      <c r="A400" s="154"/>
      <c r="B400" s="155"/>
      <c r="C400" s="190" t="s">
        <v>436</v>
      </c>
      <c r="D400" s="158"/>
      <c r="E400" s="159">
        <v>5</v>
      </c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7"/>
      <c r="AA400" s="147"/>
      <c r="AB400" s="147"/>
      <c r="AC400" s="147"/>
      <c r="AD400" s="147"/>
      <c r="AE400" s="147"/>
      <c r="AF400" s="147"/>
      <c r="AG400" s="147" t="s">
        <v>134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3" x14ac:dyDescent="0.25">
      <c r="A401" s="154"/>
      <c r="B401" s="155"/>
      <c r="C401" s="190" t="s">
        <v>437</v>
      </c>
      <c r="D401" s="158"/>
      <c r="E401" s="159">
        <v>4</v>
      </c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7"/>
      <c r="AA401" s="147"/>
      <c r="AB401" s="147"/>
      <c r="AC401" s="147"/>
      <c r="AD401" s="147"/>
      <c r="AE401" s="147"/>
      <c r="AF401" s="147"/>
      <c r="AG401" s="147" t="s">
        <v>134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3" x14ac:dyDescent="0.25">
      <c r="A402" s="154"/>
      <c r="B402" s="155"/>
      <c r="C402" s="190" t="s">
        <v>53</v>
      </c>
      <c r="D402" s="158"/>
      <c r="E402" s="159">
        <v>1</v>
      </c>
      <c r="F402" s="157"/>
      <c r="G402" s="15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134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5">
      <c r="A403" s="173">
        <v>59</v>
      </c>
      <c r="B403" s="174" t="s">
        <v>458</v>
      </c>
      <c r="C403" s="189" t="s">
        <v>459</v>
      </c>
      <c r="D403" s="175" t="s">
        <v>378</v>
      </c>
      <c r="E403" s="176">
        <v>37</v>
      </c>
      <c r="F403" s="177"/>
      <c r="G403" s="178">
        <f>ROUND(E403*F403,2)</f>
        <v>0</v>
      </c>
      <c r="H403" s="177"/>
      <c r="I403" s="178">
        <f>ROUND(E403*H403,2)</f>
        <v>0</v>
      </c>
      <c r="J403" s="177"/>
      <c r="K403" s="178">
        <f>ROUND(E403*J403,2)</f>
        <v>0</v>
      </c>
      <c r="L403" s="178">
        <v>15</v>
      </c>
      <c r="M403" s="178">
        <f>G403*(1+L403/100)</f>
        <v>0</v>
      </c>
      <c r="N403" s="176">
        <v>2.5999999999999999E-3</v>
      </c>
      <c r="O403" s="176">
        <f>ROUND(E403*N403,2)</f>
        <v>0.1</v>
      </c>
      <c r="P403" s="176">
        <v>0</v>
      </c>
      <c r="Q403" s="176">
        <f>ROUND(E403*P403,2)</f>
        <v>0</v>
      </c>
      <c r="R403" s="178" t="s">
        <v>215</v>
      </c>
      <c r="S403" s="178" t="s">
        <v>129</v>
      </c>
      <c r="T403" s="179" t="s">
        <v>129</v>
      </c>
      <c r="U403" s="157">
        <v>0</v>
      </c>
      <c r="V403" s="157">
        <f>ROUND(E403*U403,2)</f>
        <v>0</v>
      </c>
      <c r="W403" s="157"/>
      <c r="X403" s="157" t="s">
        <v>216</v>
      </c>
      <c r="Y403" s="157" t="s">
        <v>131</v>
      </c>
      <c r="Z403" s="147"/>
      <c r="AA403" s="147"/>
      <c r="AB403" s="147"/>
      <c r="AC403" s="147"/>
      <c r="AD403" s="147"/>
      <c r="AE403" s="147"/>
      <c r="AF403" s="147"/>
      <c r="AG403" s="147" t="s">
        <v>217</v>
      </c>
      <c r="AH403" s="147"/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2" x14ac:dyDescent="0.25">
      <c r="A404" s="154"/>
      <c r="B404" s="155"/>
      <c r="C404" s="190" t="s">
        <v>432</v>
      </c>
      <c r="D404" s="158"/>
      <c r="E404" s="159"/>
      <c r="F404" s="157"/>
      <c r="G404" s="157"/>
      <c r="H404" s="157"/>
      <c r="I404" s="157"/>
      <c r="J404" s="157"/>
      <c r="K404" s="157"/>
      <c r="L404" s="157"/>
      <c r="M404" s="157"/>
      <c r="N404" s="156"/>
      <c r="O404" s="156"/>
      <c r="P404" s="156"/>
      <c r="Q404" s="156"/>
      <c r="R404" s="157"/>
      <c r="S404" s="157"/>
      <c r="T404" s="157"/>
      <c r="U404" s="157"/>
      <c r="V404" s="157"/>
      <c r="W404" s="157"/>
      <c r="X404" s="157"/>
      <c r="Y404" s="157"/>
      <c r="Z404" s="147"/>
      <c r="AA404" s="147"/>
      <c r="AB404" s="147"/>
      <c r="AC404" s="147"/>
      <c r="AD404" s="147"/>
      <c r="AE404" s="147"/>
      <c r="AF404" s="147"/>
      <c r="AG404" s="147" t="s">
        <v>134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3" x14ac:dyDescent="0.25">
      <c r="A405" s="154"/>
      <c r="B405" s="155"/>
      <c r="C405" s="190" t="s">
        <v>433</v>
      </c>
      <c r="D405" s="158"/>
      <c r="E405" s="159">
        <v>23</v>
      </c>
      <c r="F405" s="157"/>
      <c r="G405" s="157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7"/>
      <c r="AA405" s="147"/>
      <c r="AB405" s="147"/>
      <c r="AC405" s="147"/>
      <c r="AD405" s="147"/>
      <c r="AE405" s="147"/>
      <c r="AF405" s="147"/>
      <c r="AG405" s="147" t="s">
        <v>134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5">
      <c r="A406" s="154"/>
      <c r="B406" s="155"/>
      <c r="C406" s="190" t="s">
        <v>434</v>
      </c>
      <c r="D406" s="158"/>
      <c r="E406" s="159">
        <v>12</v>
      </c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134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5">
      <c r="A407" s="154"/>
      <c r="B407" s="155"/>
      <c r="C407" s="190" t="s">
        <v>460</v>
      </c>
      <c r="D407" s="158"/>
      <c r="E407" s="159">
        <v>2</v>
      </c>
      <c r="F407" s="157"/>
      <c r="G407" s="157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7"/>
      <c r="AA407" s="147"/>
      <c r="AB407" s="147"/>
      <c r="AC407" s="147"/>
      <c r="AD407" s="147"/>
      <c r="AE407" s="147"/>
      <c r="AF407" s="147"/>
      <c r="AG407" s="147" t="s">
        <v>134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5">
      <c r="A408" s="173">
        <v>60</v>
      </c>
      <c r="B408" s="174" t="s">
        <v>461</v>
      </c>
      <c r="C408" s="189" t="s">
        <v>462</v>
      </c>
      <c r="D408" s="175" t="s">
        <v>145</v>
      </c>
      <c r="E408" s="176">
        <v>65</v>
      </c>
      <c r="F408" s="177"/>
      <c r="G408" s="178">
        <f>ROUND(E408*F408,2)</f>
        <v>0</v>
      </c>
      <c r="H408" s="177"/>
      <c r="I408" s="178">
        <f>ROUND(E408*H408,2)</f>
        <v>0</v>
      </c>
      <c r="J408" s="177"/>
      <c r="K408" s="178">
        <f>ROUND(E408*J408,2)</f>
        <v>0</v>
      </c>
      <c r="L408" s="178">
        <v>15</v>
      </c>
      <c r="M408" s="178">
        <f>G408*(1+L408/100)</f>
        <v>0</v>
      </c>
      <c r="N408" s="176">
        <v>6.4999999999999997E-4</v>
      </c>
      <c r="O408" s="176">
        <f>ROUND(E408*N408,2)</f>
        <v>0.04</v>
      </c>
      <c r="P408" s="176">
        <v>0</v>
      </c>
      <c r="Q408" s="176">
        <f>ROUND(E408*P408,2)</f>
        <v>0</v>
      </c>
      <c r="R408" s="178" t="s">
        <v>215</v>
      </c>
      <c r="S408" s="178" t="s">
        <v>129</v>
      </c>
      <c r="T408" s="179" t="s">
        <v>250</v>
      </c>
      <c r="U408" s="157">
        <v>0</v>
      </c>
      <c r="V408" s="157">
        <f>ROUND(E408*U408,2)</f>
        <v>0</v>
      </c>
      <c r="W408" s="157"/>
      <c r="X408" s="157" t="s">
        <v>216</v>
      </c>
      <c r="Y408" s="157" t="s">
        <v>131</v>
      </c>
      <c r="Z408" s="147"/>
      <c r="AA408" s="147"/>
      <c r="AB408" s="147"/>
      <c r="AC408" s="147"/>
      <c r="AD408" s="147"/>
      <c r="AE408" s="147"/>
      <c r="AF408" s="147"/>
      <c r="AG408" s="147" t="s">
        <v>217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2" x14ac:dyDescent="0.25">
      <c r="A409" s="154"/>
      <c r="B409" s="155"/>
      <c r="C409" s="255" t="s">
        <v>463</v>
      </c>
      <c r="D409" s="256"/>
      <c r="E409" s="256"/>
      <c r="F409" s="256"/>
      <c r="G409" s="256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57"/>
      <c r="Z409" s="147"/>
      <c r="AA409" s="147"/>
      <c r="AB409" s="147"/>
      <c r="AC409" s="147"/>
      <c r="AD409" s="147"/>
      <c r="AE409" s="147"/>
      <c r="AF409" s="147"/>
      <c r="AG409" s="147" t="s">
        <v>180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3" x14ac:dyDescent="0.25">
      <c r="A410" s="154"/>
      <c r="B410" s="155"/>
      <c r="C410" s="253" t="s">
        <v>464</v>
      </c>
      <c r="D410" s="254"/>
      <c r="E410" s="254"/>
      <c r="F410" s="254"/>
      <c r="G410" s="254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180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3" x14ac:dyDescent="0.25">
      <c r="A411" s="154"/>
      <c r="B411" s="155"/>
      <c r="C411" s="253" t="s">
        <v>465</v>
      </c>
      <c r="D411" s="254"/>
      <c r="E411" s="254"/>
      <c r="F411" s="254"/>
      <c r="G411" s="254"/>
      <c r="H411" s="157"/>
      <c r="I411" s="157"/>
      <c r="J411" s="157"/>
      <c r="K411" s="157"/>
      <c r="L411" s="157"/>
      <c r="M411" s="157"/>
      <c r="N411" s="156"/>
      <c r="O411" s="156"/>
      <c r="P411" s="156"/>
      <c r="Q411" s="156"/>
      <c r="R411" s="157"/>
      <c r="S411" s="157"/>
      <c r="T411" s="157"/>
      <c r="U411" s="157"/>
      <c r="V411" s="157"/>
      <c r="W411" s="157"/>
      <c r="X411" s="157"/>
      <c r="Y411" s="157"/>
      <c r="Z411" s="147"/>
      <c r="AA411" s="147"/>
      <c r="AB411" s="147"/>
      <c r="AC411" s="147"/>
      <c r="AD411" s="147"/>
      <c r="AE411" s="147"/>
      <c r="AF411" s="147"/>
      <c r="AG411" s="147" t="s">
        <v>180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3" x14ac:dyDescent="0.25">
      <c r="A412" s="154"/>
      <c r="B412" s="155"/>
      <c r="C412" s="253" t="s">
        <v>466</v>
      </c>
      <c r="D412" s="254"/>
      <c r="E412" s="254"/>
      <c r="F412" s="254"/>
      <c r="G412" s="254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7"/>
      <c r="AA412" s="147"/>
      <c r="AB412" s="147"/>
      <c r="AC412" s="147"/>
      <c r="AD412" s="147"/>
      <c r="AE412" s="147"/>
      <c r="AF412" s="147"/>
      <c r="AG412" s="147" t="s">
        <v>180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3" x14ac:dyDescent="0.25">
      <c r="A413" s="154"/>
      <c r="B413" s="155"/>
      <c r="C413" s="253" t="s">
        <v>467</v>
      </c>
      <c r="D413" s="254"/>
      <c r="E413" s="254"/>
      <c r="F413" s="254"/>
      <c r="G413" s="254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180</v>
      </c>
      <c r="AH413" s="147"/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5">
      <c r="A414" s="181">
        <v>61</v>
      </c>
      <c r="B414" s="182" t="s">
        <v>468</v>
      </c>
      <c r="C414" s="192" t="s">
        <v>469</v>
      </c>
      <c r="D414" s="183" t="s">
        <v>378</v>
      </c>
      <c r="E414" s="184">
        <v>10</v>
      </c>
      <c r="F414" s="185"/>
      <c r="G414" s="186">
        <f t="shared" ref="G414:G419" si="0">ROUND(E414*F414,2)</f>
        <v>0</v>
      </c>
      <c r="H414" s="185"/>
      <c r="I414" s="186">
        <f t="shared" ref="I414:I419" si="1">ROUND(E414*H414,2)</f>
        <v>0</v>
      </c>
      <c r="J414" s="185"/>
      <c r="K414" s="186">
        <f t="shared" ref="K414:K419" si="2">ROUND(E414*J414,2)</f>
        <v>0</v>
      </c>
      <c r="L414" s="186">
        <v>15</v>
      </c>
      <c r="M414" s="186">
        <f t="shared" ref="M414:M419" si="3">G414*(1+L414/100)</f>
        <v>0</v>
      </c>
      <c r="N414" s="184">
        <v>1.9000000000000001E-4</v>
      </c>
      <c r="O414" s="184">
        <f t="shared" ref="O414:O419" si="4">ROUND(E414*N414,2)</f>
        <v>0</v>
      </c>
      <c r="P414" s="184">
        <v>0</v>
      </c>
      <c r="Q414" s="184">
        <f t="shared" ref="Q414:Q419" si="5">ROUND(E414*P414,2)</f>
        <v>0</v>
      </c>
      <c r="R414" s="186" t="s">
        <v>215</v>
      </c>
      <c r="S414" s="186" t="s">
        <v>129</v>
      </c>
      <c r="T414" s="187" t="s">
        <v>250</v>
      </c>
      <c r="U414" s="157">
        <v>0</v>
      </c>
      <c r="V414" s="157">
        <f t="shared" ref="V414:V419" si="6">ROUND(E414*U414,2)</f>
        <v>0</v>
      </c>
      <c r="W414" s="157"/>
      <c r="X414" s="157" t="s">
        <v>216</v>
      </c>
      <c r="Y414" s="157" t="s">
        <v>131</v>
      </c>
      <c r="Z414" s="147"/>
      <c r="AA414" s="147"/>
      <c r="AB414" s="147"/>
      <c r="AC414" s="147"/>
      <c r="AD414" s="147"/>
      <c r="AE414" s="147"/>
      <c r="AF414" s="147"/>
      <c r="AG414" s="147" t="s">
        <v>217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5">
      <c r="A415" s="181">
        <v>62</v>
      </c>
      <c r="B415" s="182" t="s">
        <v>470</v>
      </c>
      <c r="C415" s="192" t="s">
        <v>471</v>
      </c>
      <c r="D415" s="183" t="s">
        <v>378</v>
      </c>
      <c r="E415" s="184">
        <v>5</v>
      </c>
      <c r="F415" s="185"/>
      <c r="G415" s="186">
        <f t="shared" si="0"/>
        <v>0</v>
      </c>
      <c r="H415" s="185"/>
      <c r="I415" s="186">
        <f t="shared" si="1"/>
        <v>0</v>
      </c>
      <c r="J415" s="185"/>
      <c r="K415" s="186">
        <f t="shared" si="2"/>
        <v>0</v>
      </c>
      <c r="L415" s="186">
        <v>15</v>
      </c>
      <c r="M415" s="186">
        <f t="shared" si="3"/>
        <v>0</v>
      </c>
      <c r="N415" s="184">
        <v>3.6999999999999999E-4</v>
      </c>
      <c r="O415" s="184">
        <f t="shared" si="4"/>
        <v>0</v>
      </c>
      <c r="P415" s="184">
        <v>0</v>
      </c>
      <c r="Q415" s="184">
        <f t="shared" si="5"/>
        <v>0</v>
      </c>
      <c r="R415" s="186" t="s">
        <v>215</v>
      </c>
      <c r="S415" s="186" t="s">
        <v>129</v>
      </c>
      <c r="T415" s="187" t="s">
        <v>129</v>
      </c>
      <c r="U415" s="157">
        <v>0</v>
      </c>
      <c r="V415" s="157">
        <f t="shared" si="6"/>
        <v>0</v>
      </c>
      <c r="W415" s="157"/>
      <c r="X415" s="157" t="s">
        <v>216</v>
      </c>
      <c r="Y415" s="157" t="s">
        <v>131</v>
      </c>
      <c r="Z415" s="147"/>
      <c r="AA415" s="147"/>
      <c r="AB415" s="147"/>
      <c r="AC415" s="147"/>
      <c r="AD415" s="147"/>
      <c r="AE415" s="147"/>
      <c r="AF415" s="147"/>
      <c r="AG415" s="147" t="s">
        <v>217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5">
      <c r="A416" s="181">
        <v>63</v>
      </c>
      <c r="B416" s="182" t="s">
        <v>472</v>
      </c>
      <c r="C416" s="192" t="s">
        <v>473</v>
      </c>
      <c r="D416" s="183" t="s">
        <v>378</v>
      </c>
      <c r="E416" s="184">
        <v>1</v>
      </c>
      <c r="F416" s="185"/>
      <c r="G416" s="186">
        <f t="shared" si="0"/>
        <v>0</v>
      </c>
      <c r="H416" s="185"/>
      <c r="I416" s="186">
        <f t="shared" si="1"/>
        <v>0</v>
      </c>
      <c r="J416" s="185"/>
      <c r="K416" s="186">
        <f t="shared" si="2"/>
        <v>0</v>
      </c>
      <c r="L416" s="186">
        <v>15</v>
      </c>
      <c r="M416" s="186">
        <f t="shared" si="3"/>
        <v>0</v>
      </c>
      <c r="N416" s="184">
        <v>6.6E-4</v>
      </c>
      <c r="O416" s="184">
        <f t="shared" si="4"/>
        <v>0</v>
      </c>
      <c r="P416" s="184">
        <v>0</v>
      </c>
      <c r="Q416" s="184">
        <f t="shared" si="5"/>
        <v>0</v>
      </c>
      <c r="R416" s="186" t="s">
        <v>215</v>
      </c>
      <c r="S416" s="186" t="s">
        <v>129</v>
      </c>
      <c r="T416" s="187" t="s">
        <v>129</v>
      </c>
      <c r="U416" s="157">
        <v>0</v>
      </c>
      <c r="V416" s="157">
        <f t="shared" si="6"/>
        <v>0</v>
      </c>
      <c r="W416" s="157"/>
      <c r="X416" s="157" t="s">
        <v>216</v>
      </c>
      <c r="Y416" s="157" t="s">
        <v>131</v>
      </c>
      <c r="Z416" s="147"/>
      <c r="AA416" s="147"/>
      <c r="AB416" s="147"/>
      <c r="AC416" s="147"/>
      <c r="AD416" s="147"/>
      <c r="AE416" s="147"/>
      <c r="AF416" s="147"/>
      <c r="AG416" s="147" t="s">
        <v>217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5">
      <c r="A417" s="181">
        <v>64</v>
      </c>
      <c r="B417" s="182" t="s">
        <v>474</v>
      </c>
      <c r="C417" s="192" t="s">
        <v>475</v>
      </c>
      <c r="D417" s="183" t="s">
        <v>378</v>
      </c>
      <c r="E417" s="184">
        <v>1</v>
      </c>
      <c r="F417" s="185"/>
      <c r="G417" s="186">
        <f t="shared" si="0"/>
        <v>0</v>
      </c>
      <c r="H417" s="185"/>
      <c r="I417" s="186">
        <f t="shared" si="1"/>
        <v>0</v>
      </c>
      <c r="J417" s="185"/>
      <c r="K417" s="186">
        <f t="shared" si="2"/>
        <v>0</v>
      </c>
      <c r="L417" s="186">
        <v>15</v>
      </c>
      <c r="M417" s="186">
        <f t="shared" si="3"/>
        <v>0</v>
      </c>
      <c r="N417" s="184">
        <v>4.2000000000000002E-4</v>
      </c>
      <c r="O417" s="184">
        <f t="shared" si="4"/>
        <v>0</v>
      </c>
      <c r="P417" s="184">
        <v>0</v>
      </c>
      <c r="Q417" s="184">
        <f t="shared" si="5"/>
        <v>0</v>
      </c>
      <c r="R417" s="186" t="s">
        <v>215</v>
      </c>
      <c r="S417" s="186" t="s">
        <v>129</v>
      </c>
      <c r="T417" s="187" t="s">
        <v>129</v>
      </c>
      <c r="U417" s="157">
        <v>0</v>
      </c>
      <c r="V417" s="157">
        <f t="shared" si="6"/>
        <v>0</v>
      </c>
      <c r="W417" s="157"/>
      <c r="X417" s="157" t="s">
        <v>216</v>
      </c>
      <c r="Y417" s="157" t="s">
        <v>131</v>
      </c>
      <c r="Z417" s="147"/>
      <c r="AA417" s="147"/>
      <c r="AB417" s="147"/>
      <c r="AC417" s="147"/>
      <c r="AD417" s="147"/>
      <c r="AE417" s="147"/>
      <c r="AF417" s="147"/>
      <c r="AG417" s="147" t="s">
        <v>217</v>
      </c>
      <c r="AH417" s="147"/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5">
      <c r="A418" s="181">
        <v>65</v>
      </c>
      <c r="B418" s="182" t="s">
        <v>476</v>
      </c>
      <c r="C418" s="192" t="s">
        <v>477</v>
      </c>
      <c r="D418" s="183" t="s">
        <v>378</v>
      </c>
      <c r="E418" s="184">
        <v>1</v>
      </c>
      <c r="F418" s="185"/>
      <c r="G418" s="186">
        <f t="shared" si="0"/>
        <v>0</v>
      </c>
      <c r="H418" s="185"/>
      <c r="I418" s="186">
        <f t="shared" si="1"/>
        <v>0</v>
      </c>
      <c r="J418" s="185"/>
      <c r="K418" s="186">
        <f t="shared" si="2"/>
        <v>0</v>
      </c>
      <c r="L418" s="186">
        <v>15</v>
      </c>
      <c r="M418" s="186">
        <f t="shared" si="3"/>
        <v>0</v>
      </c>
      <c r="N418" s="184">
        <v>1.6000000000000001E-3</v>
      </c>
      <c r="O418" s="184">
        <f t="shared" si="4"/>
        <v>0</v>
      </c>
      <c r="P418" s="184">
        <v>0</v>
      </c>
      <c r="Q418" s="184">
        <f t="shared" si="5"/>
        <v>0</v>
      </c>
      <c r="R418" s="186" t="s">
        <v>215</v>
      </c>
      <c r="S418" s="186" t="s">
        <v>129</v>
      </c>
      <c r="T418" s="187" t="s">
        <v>129</v>
      </c>
      <c r="U418" s="157">
        <v>0</v>
      </c>
      <c r="V418" s="157">
        <f t="shared" si="6"/>
        <v>0</v>
      </c>
      <c r="W418" s="157"/>
      <c r="X418" s="157" t="s">
        <v>216</v>
      </c>
      <c r="Y418" s="157" t="s">
        <v>131</v>
      </c>
      <c r="Z418" s="147"/>
      <c r="AA418" s="147"/>
      <c r="AB418" s="147"/>
      <c r="AC418" s="147"/>
      <c r="AD418" s="147"/>
      <c r="AE418" s="147"/>
      <c r="AF418" s="147"/>
      <c r="AG418" s="147" t="s">
        <v>217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5">
      <c r="A419" s="173">
        <v>66</v>
      </c>
      <c r="B419" s="174" t="s">
        <v>478</v>
      </c>
      <c r="C419" s="189" t="s">
        <v>479</v>
      </c>
      <c r="D419" s="175" t="s">
        <v>378</v>
      </c>
      <c r="E419" s="176">
        <v>4</v>
      </c>
      <c r="F419" s="177"/>
      <c r="G419" s="178">
        <f t="shared" si="0"/>
        <v>0</v>
      </c>
      <c r="H419" s="177"/>
      <c r="I419" s="178">
        <f t="shared" si="1"/>
        <v>0</v>
      </c>
      <c r="J419" s="177"/>
      <c r="K419" s="178">
        <f t="shared" si="2"/>
        <v>0</v>
      </c>
      <c r="L419" s="178">
        <v>15</v>
      </c>
      <c r="M419" s="178">
        <f t="shared" si="3"/>
        <v>0</v>
      </c>
      <c r="N419" s="176">
        <v>8.9999999999999993E-3</v>
      </c>
      <c r="O419" s="176">
        <f t="shared" si="4"/>
        <v>0.04</v>
      </c>
      <c r="P419" s="176">
        <v>0</v>
      </c>
      <c r="Q419" s="176">
        <f t="shared" si="5"/>
        <v>0</v>
      </c>
      <c r="R419" s="178" t="s">
        <v>215</v>
      </c>
      <c r="S419" s="178" t="s">
        <v>129</v>
      </c>
      <c r="T419" s="179" t="s">
        <v>250</v>
      </c>
      <c r="U419" s="157">
        <v>0</v>
      </c>
      <c r="V419" s="157">
        <f t="shared" si="6"/>
        <v>0</v>
      </c>
      <c r="W419" s="157"/>
      <c r="X419" s="157" t="s">
        <v>216</v>
      </c>
      <c r="Y419" s="157" t="s">
        <v>131</v>
      </c>
      <c r="Z419" s="147"/>
      <c r="AA419" s="147"/>
      <c r="AB419" s="147"/>
      <c r="AC419" s="147"/>
      <c r="AD419" s="147"/>
      <c r="AE419" s="147"/>
      <c r="AF419" s="147"/>
      <c r="AG419" s="147" t="s">
        <v>217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2" x14ac:dyDescent="0.25">
      <c r="A420" s="154"/>
      <c r="B420" s="155"/>
      <c r="C420" s="255" t="s">
        <v>480</v>
      </c>
      <c r="D420" s="256"/>
      <c r="E420" s="256"/>
      <c r="F420" s="256"/>
      <c r="G420" s="256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7"/>
      <c r="AA420" s="147"/>
      <c r="AB420" s="147"/>
      <c r="AC420" s="147"/>
      <c r="AD420" s="147"/>
      <c r="AE420" s="147"/>
      <c r="AF420" s="147"/>
      <c r="AG420" s="147" t="s">
        <v>180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5">
      <c r="A421" s="154"/>
      <c r="B421" s="155"/>
      <c r="C421" s="253" t="s">
        <v>481</v>
      </c>
      <c r="D421" s="254"/>
      <c r="E421" s="254"/>
      <c r="F421" s="254"/>
      <c r="G421" s="254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7"/>
      <c r="AA421" s="147"/>
      <c r="AB421" s="147"/>
      <c r="AC421" s="147"/>
      <c r="AD421" s="147"/>
      <c r="AE421" s="147"/>
      <c r="AF421" s="147"/>
      <c r="AG421" s="147" t="s">
        <v>180</v>
      </c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3" x14ac:dyDescent="0.25">
      <c r="A422" s="154"/>
      <c r="B422" s="155"/>
      <c r="C422" s="253" t="s">
        <v>482</v>
      </c>
      <c r="D422" s="254"/>
      <c r="E422" s="254"/>
      <c r="F422" s="254"/>
      <c r="G422" s="254"/>
      <c r="H422" s="157"/>
      <c r="I422" s="157"/>
      <c r="J422" s="157"/>
      <c r="K422" s="157"/>
      <c r="L422" s="157"/>
      <c r="M422" s="157"/>
      <c r="N422" s="156"/>
      <c r="O422" s="156"/>
      <c r="P422" s="156"/>
      <c r="Q422" s="156"/>
      <c r="R422" s="157"/>
      <c r="S422" s="157"/>
      <c r="T422" s="157"/>
      <c r="U422" s="157"/>
      <c r="V422" s="157"/>
      <c r="W422" s="157"/>
      <c r="X422" s="157"/>
      <c r="Y422" s="157"/>
      <c r="Z422" s="147"/>
      <c r="AA422" s="147"/>
      <c r="AB422" s="147"/>
      <c r="AC422" s="147"/>
      <c r="AD422" s="147"/>
      <c r="AE422" s="147"/>
      <c r="AF422" s="147"/>
      <c r="AG422" s="147" t="s">
        <v>180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3" x14ac:dyDescent="0.25">
      <c r="A423" s="154"/>
      <c r="B423" s="155"/>
      <c r="C423" s="253" t="s">
        <v>483</v>
      </c>
      <c r="D423" s="254"/>
      <c r="E423" s="254"/>
      <c r="F423" s="254"/>
      <c r="G423" s="254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7"/>
      <c r="AA423" s="147"/>
      <c r="AB423" s="147"/>
      <c r="AC423" s="147"/>
      <c r="AD423" s="147"/>
      <c r="AE423" s="147"/>
      <c r="AF423" s="147"/>
      <c r="AG423" s="147" t="s">
        <v>180</v>
      </c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5">
      <c r="A424" s="154"/>
      <c r="B424" s="155"/>
      <c r="C424" s="253" t="s">
        <v>484</v>
      </c>
      <c r="D424" s="254"/>
      <c r="E424" s="254"/>
      <c r="F424" s="254"/>
      <c r="G424" s="254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7"/>
      <c r="AA424" s="147"/>
      <c r="AB424" s="147"/>
      <c r="AC424" s="147"/>
      <c r="AD424" s="147"/>
      <c r="AE424" s="147"/>
      <c r="AF424" s="147"/>
      <c r="AG424" s="147" t="s">
        <v>180</v>
      </c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3" x14ac:dyDescent="0.25">
      <c r="A425" s="154"/>
      <c r="B425" s="155"/>
      <c r="C425" s="253" t="s">
        <v>485</v>
      </c>
      <c r="D425" s="254"/>
      <c r="E425" s="254"/>
      <c r="F425" s="254"/>
      <c r="G425" s="254"/>
      <c r="H425" s="157"/>
      <c r="I425" s="157"/>
      <c r="J425" s="157"/>
      <c r="K425" s="157"/>
      <c r="L425" s="157"/>
      <c r="M425" s="157"/>
      <c r="N425" s="156"/>
      <c r="O425" s="156"/>
      <c r="P425" s="156"/>
      <c r="Q425" s="156"/>
      <c r="R425" s="157"/>
      <c r="S425" s="157"/>
      <c r="T425" s="157"/>
      <c r="U425" s="157"/>
      <c r="V425" s="157"/>
      <c r="W425" s="157"/>
      <c r="X425" s="157"/>
      <c r="Y425" s="157"/>
      <c r="Z425" s="147"/>
      <c r="AA425" s="147"/>
      <c r="AB425" s="147"/>
      <c r="AC425" s="147"/>
      <c r="AD425" s="147"/>
      <c r="AE425" s="147"/>
      <c r="AF425" s="147"/>
      <c r="AG425" s="147" t="s">
        <v>180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3" x14ac:dyDescent="0.25">
      <c r="A426" s="154"/>
      <c r="B426" s="155"/>
      <c r="C426" s="253" t="s">
        <v>486</v>
      </c>
      <c r="D426" s="254"/>
      <c r="E426" s="254"/>
      <c r="F426" s="254"/>
      <c r="G426" s="254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180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5">
      <c r="A427" s="154"/>
      <c r="B427" s="155"/>
      <c r="C427" s="253" t="s">
        <v>487</v>
      </c>
      <c r="D427" s="254"/>
      <c r="E427" s="254"/>
      <c r="F427" s="254"/>
      <c r="G427" s="254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180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5">
      <c r="A428" s="181">
        <v>67</v>
      </c>
      <c r="B428" s="182" t="s">
        <v>488</v>
      </c>
      <c r="C428" s="192" t="s">
        <v>489</v>
      </c>
      <c r="D428" s="183" t="s">
        <v>378</v>
      </c>
      <c r="E428" s="184">
        <v>1</v>
      </c>
      <c r="F428" s="185"/>
      <c r="G428" s="186">
        <f>ROUND(E428*F428,2)</f>
        <v>0</v>
      </c>
      <c r="H428" s="185"/>
      <c r="I428" s="186">
        <f>ROUND(E428*H428,2)</f>
        <v>0</v>
      </c>
      <c r="J428" s="185"/>
      <c r="K428" s="186">
        <f>ROUND(E428*J428,2)</f>
        <v>0</v>
      </c>
      <c r="L428" s="186">
        <v>15</v>
      </c>
      <c r="M428" s="186">
        <f>G428*(1+L428/100)</f>
        <v>0</v>
      </c>
      <c r="N428" s="184">
        <v>2.58E-2</v>
      </c>
      <c r="O428" s="184">
        <f>ROUND(E428*N428,2)</f>
        <v>0.03</v>
      </c>
      <c r="P428" s="184">
        <v>0</v>
      </c>
      <c r="Q428" s="184">
        <f>ROUND(E428*P428,2)</f>
        <v>0</v>
      </c>
      <c r="R428" s="186" t="s">
        <v>215</v>
      </c>
      <c r="S428" s="186" t="s">
        <v>129</v>
      </c>
      <c r="T428" s="187" t="s">
        <v>129</v>
      </c>
      <c r="U428" s="157">
        <v>0</v>
      </c>
      <c r="V428" s="157">
        <f>ROUND(E428*U428,2)</f>
        <v>0</v>
      </c>
      <c r="W428" s="157"/>
      <c r="X428" s="157" t="s">
        <v>216</v>
      </c>
      <c r="Y428" s="157" t="s">
        <v>131</v>
      </c>
      <c r="Z428" s="147"/>
      <c r="AA428" s="147"/>
      <c r="AB428" s="147"/>
      <c r="AC428" s="147"/>
      <c r="AD428" s="147"/>
      <c r="AE428" s="147"/>
      <c r="AF428" s="147"/>
      <c r="AG428" s="147" t="s">
        <v>217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5">
      <c r="A429" s="181">
        <v>68</v>
      </c>
      <c r="B429" s="182" t="s">
        <v>490</v>
      </c>
      <c r="C429" s="192" t="s">
        <v>491</v>
      </c>
      <c r="D429" s="183" t="s">
        <v>378</v>
      </c>
      <c r="E429" s="184">
        <v>1</v>
      </c>
      <c r="F429" s="185"/>
      <c r="G429" s="186">
        <f>ROUND(E429*F429,2)</f>
        <v>0</v>
      </c>
      <c r="H429" s="185"/>
      <c r="I429" s="186">
        <f>ROUND(E429*H429,2)</f>
        <v>0</v>
      </c>
      <c r="J429" s="185"/>
      <c r="K429" s="186">
        <f>ROUND(E429*J429,2)</f>
        <v>0</v>
      </c>
      <c r="L429" s="186">
        <v>15</v>
      </c>
      <c r="M429" s="186">
        <f>G429*(1+L429/100)</f>
        <v>0</v>
      </c>
      <c r="N429" s="184">
        <v>1.3100000000000001E-2</v>
      </c>
      <c r="O429" s="184">
        <f>ROUND(E429*N429,2)</f>
        <v>0.01</v>
      </c>
      <c r="P429" s="184">
        <v>0</v>
      </c>
      <c r="Q429" s="184">
        <f>ROUND(E429*P429,2)</f>
        <v>0</v>
      </c>
      <c r="R429" s="186" t="s">
        <v>215</v>
      </c>
      <c r="S429" s="186" t="s">
        <v>129</v>
      </c>
      <c r="T429" s="187" t="s">
        <v>129</v>
      </c>
      <c r="U429" s="157">
        <v>0</v>
      </c>
      <c r="V429" s="157">
        <f>ROUND(E429*U429,2)</f>
        <v>0</v>
      </c>
      <c r="W429" s="157"/>
      <c r="X429" s="157" t="s">
        <v>216</v>
      </c>
      <c r="Y429" s="157" t="s">
        <v>131</v>
      </c>
      <c r="Z429" s="147"/>
      <c r="AA429" s="147"/>
      <c r="AB429" s="147"/>
      <c r="AC429" s="147"/>
      <c r="AD429" s="147"/>
      <c r="AE429" s="147"/>
      <c r="AF429" s="147"/>
      <c r="AG429" s="147" t="s">
        <v>217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5">
      <c r="A430" s="181">
        <v>69</v>
      </c>
      <c r="B430" s="182" t="s">
        <v>492</v>
      </c>
      <c r="C430" s="192" t="s">
        <v>493</v>
      </c>
      <c r="D430" s="183" t="s">
        <v>378</v>
      </c>
      <c r="E430" s="184">
        <v>1</v>
      </c>
      <c r="F430" s="185"/>
      <c r="G430" s="186">
        <f>ROUND(E430*F430,2)</f>
        <v>0</v>
      </c>
      <c r="H430" s="185"/>
      <c r="I430" s="186">
        <f>ROUND(E430*H430,2)</f>
        <v>0</v>
      </c>
      <c r="J430" s="185"/>
      <c r="K430" s="186">
        <f>ROUND(E430*J430,2)</f>
        <v>0</v>
      </c>
      <c r="L430" s="186">
        <v>15</v>
      </c>
      <c r="M430" s="186">
        <f>G430*(1+L430/100)</f>
        <v>0</v>
      </c>
      <c r="N430" s="184">
        <v>1.2E-2</v>
      </c>
      <c r="O430" s="184">
        <f>ROUND(E430*N430,2)</f>
        <v>0.01</v>
      </c>
      <c r="P430" s="184">
        <v>0</v>
      </c>
      <c r="Q430" s="184">
        <f>ROUND(E430*P430,2)</f>
        <v>0</v>
      </c>
      <c r="R430" s="186" t="s">
        <v>215</v>
      </c>
      <c r="S430" s="186" t="s">
        <v>129</v>
      </c>
      <c r="T430" s="187" t="s">
        <v>129</v>
      </c>
      <c r="U430" s="157">
        <v>0</v>
      </c>
      <c r="V430" s="157">
        <f>ROUND(E430*U430,2)</f>
        <v>0</v>
      </c>
      <c r="W430" s="157"/>
      <c r="X430" s="157" t="s">
        <v>216</v>
      </c>
      <c r="Y430" s="157" t="s">
        <v>131</v>
      </c>
      <c r="Z430" s="147"/>
      <c r="AA430" s="147"/>
      <c r="AB430" s="147"/>
      <c r="AC430" s="147"/>
      <c r="AD430" s="147"/>
      <c r="AE430" s="147"/>
      <c r="AF430" s="147"/>
      <c r="AG430" s="147" t="s">
        <v>217</v>
      </c>
      <c r="AH430" s="147"/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5">
      <c r="A431" s="181">
        <v>70</v>
      </c>
      <c r="B431" s="182" t="s">
        <v>494</v>
      </c>
      <c r="C431" s="192" t="s">
        <v>495</v>
      </c>
      <c r="D431" s="183" t="s">
        <v>378</v>
      </c>
      <c r="E431" s="184">
        <v>1</v>
      </c>
      <c r="F431" s="185"/>
      <c r="G431" s="186">
        <f>ROUND(E431*F431,2)</f>
        <v>0</v>
      </c>
      <c r="H431" s="185"/>
      <c r="I431" s="186">
        <f>ROUND(E431*H431,2)</f>
        <v>0</v>
      </c>
      <c r="J431" s="185"/>
      <c r="K431" s="186">
        <f>ROUND(E431*J431,2)</f>
        <v>0</v>
      </c>
      <c r="L431" s="186">
        <v>15</v>
      </c>
      <c r="M431" s="186">
        <f>G431*(1+L431/100)</f>
        <v>0</v>
      </c>
      <c r="N431" s="184">
        <v>0.16900000000000001</v>
      </c>
      <c r="O431" s="184">
        <f>ROUND(E431*N431,2)</f>
        <v>0.17</v>
      </c>
      <c r="P431" s="184">
        <v>0</v>
      </c>
      <c r="Q431" s="184">
        <f>ROUND(E431*P431,2)</f>
        <v>0</v>
      </c>
      <c r="R431" s="186" t="s">
        <v>215</v>
      </c>
      <c r="S431" s="186" t="s">
        <v>129</v>
      </c>
      <c r="T431" s="187" t="s">
        <v>129</v>
      </c>
      <c r="U431" s="157">
        <v>0</v>
      </c>
      <c r="V431" s="157">
        <f>ROUND(E431*U431,2)</f>
        <v>0</v>
      </c>
      <c r="W431" s="157"/>
      <c r="X431" s="157" t="s">
        <v>216</v>
      </c>
      <c r="Y431" s="157" t="s">
        <v>131</v>
      </c>
      <c r="Z431" s="147"/>
      <c r="AA431" s="147"/>
      <c r="AB431" s="147"/>
      <c r="AC431" s="147"/>
      <c r="AD431" s="147"/>
      <c r="AE431" s="147"/>
      <c r="AF431" s="147"/>
      <c r="AG431" s="147" t="s">
        <v>217</v>
      </c>
      <c r="AH431" s="147"/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x14ac:dyDescent="0.25">
      <c r="A432" s="166" t="s">
        <v>124</v>
      </c>
      <c r="B432" s="167" t="s">
        <v>67</v>
      </c>
      <c r="C432" s="188" t="s">
        <v>68</v>
      </c>
      <c r="D432" s="168"/>
      <c r="E432" s="169"/>
      <c r="F432" s="170"/>
      <c r="G432" s="170">
        <f>SUMIF(AG433:AG455,"&lt;&gt;NOR",G433:G455)</f>
        <v>0</v>
      </c>
      <c r="H432" s="170"/>
      <c r="I432" s="170">
        <f>SUM(I433:I455)</f>
        <v>0</v>
      </c>
      <c r="J432" s="170"/>
      <c r="K432" s="170">
        <f>SUM(K433:K455)</f>
        <v>0</v>
      </c>
      <c r="L432" s="170"/>
      <c r="M432" s="170">
        <f>SUM(M433:M455)</f>
        <v>0</v>
      </c>
      <c r="N432" s="169"/>
      <c r="O432" s="169">
        <f>SUM(O433:O455)</f>
        <v>11.83</v>
      </c>
      <c r="P432" s="169"/>
      <c r="Q432" s="169">
        <f>SUM(Q433:Q455)</f>
        <v>0</v>
      </c>
      <c r="R432" s="170"/>
      <c r="S432" s="170"/>
      <c r="T432" s="171"/>
      <c r="U432" s="165"/>
      <c r="V432" s="165">
        <f>SUM(V433:V455)</f>
        <v>13.12</v>
      </c>
      <c r="W432" s="165"/>
      <c r="X432" s="165"/>
      <c r="Y432" s="165"/>
      <c r="AG432" t="s">
        <v>125</v>
      </c>
    </row>
    <row r="433" spans="1:60" outlineLevel="1" x14ac:dyDescent="0.25">
      <c r="A433" s="173">
        <v>71</v>
      </c>
      <c r="B433" s="174" t="s">
        <v>496</v>
      </c>
      <c r="C433" s="189" t="s">
        <v>497</v>
      </c>
      <c r="D433" s="175" t="s">
        <v>145</v>
      </c>
      <c r="E433" s="176">
        <v>42.55</v>
      </c>
      <c r="F433" s="177"/>
      <c r="G433" s="178">
        <f>ROUND(E433*F433,2)</f>
        <v>0</v>
      </c>
      <c r="H433" s="177"/>
      <c r="I433" s="178">
        <f>ROUND(E433*H433,2)</f>
        <v>0</v>
      </c>
      <c r="J433" s="177"/>
      <c r="K433" s="178">
        <f>ROUND(E433*J433,2)</f>
        <v>0</v>
      </c>
      <c r="L433" s="178">
        <v>15</v>
      </c>
      <c r="M433" s="178">
        <f>G433*(1+L433/100)</f>
        <v>0</v>
      </c>
      <c r="N433" s="176">
        <v>0.10249999999999999</v>
      </c>
      <c r="O433" s="176">
        <f>ROUND(E433*N433,2)</f>
        <v>4.3600000000000003</v>
      </c>
      <c r="P433" s="176">
        <v>0</v>
      </c>
      <c r="Q433" s="176">
        <f>ROUND(E433*P433,2)</f>
        <v>0</v>
      </c>
      <c r="R433" s="178"/>
      <c r="S433" s="178" t="s">
        <v>129</v>
      </c>
      <c r="T433" s="179" t="s">
        <v>129</v>
      </c>
      <c r="U433" s="157">
        <v>0.14000000000000001</v>
      </c>
      <c r="V433" s="157">
        <f>ROUND(E433*U433,2)</f>
        <v>5.96</v>
      </c>
      <c r="W433" s="157"/>
      <c r="X433" s="157" t="s">
        <v>130</v>
      </c>
      <c r="Y433" s="157" t="s">
        <v>131</v>
      </c>
      <c r="Z433" s="147"/>
      <c r="AA433" s="147"/>
      <c r="AB433" s="147"/>
      <c r="AC433" s="147"/>
      <c r="AD433" s="147"/>
      <c r="AE433" s="147"/>
      <c r="AF433" s="147"/>
      <c r="AG433" s="147" t="s">
        <v>132</v>
      </c>
      <c r="AH433" s="147"/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2" x14ac:dyDescent="0.25">
      <c r="A434" s="154"/>
      <c r="B434" s="155"/>
      <c r="C434" s="190" t="s">
        <v>256</v>
      </c>
      <c r="D434" s="158"/>
      <c r="E434" s="159"/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7"/>
      <c r="AA434" s="147"/>
      <c r="AB434" s="147"/>
      <c r="AC434" s="147"/>
      <c r="AD434" s="147"/>
      <c r="AE434" s="147"/>
      <c r="AF434" s="147"/>
      <c r="AG434" s="147" t="s">
        <v>134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3" x14ac:dyDescent="0.25">
      <c r="A435" s="154"/>
      <c r="B435" s="155"/>
      <c r="C435" s="190" t="s">
        <v>498</v>
      </c>
      <c r="D435" s="158"/>
      <c r="E435" s="159">
        <v>11.42</v>
      </c>
      <c r="F435" s="157"/>
      <c r="G435" s="157"/>
      <c r="H435" s="157"/>
      <c r="I435" s="157"/>
      <c r="J435" s="157"/>
      <c r="K435" s="157"/>
      <c r="L435" s="157"/>
      <c r="M435" s="157"/>
      <c r="N435" s="156"/>
      <c r="O435" s="156"/>
      <c r="P435" s="156"/>
      <c r="Q435" s="156"/>
      <c r="R435" s="157"/>
      <c r="S435" s="157"/>
      <c r="T435" s="157"/>
      <c r="U435" s="157"/>
      <c r="V435" s="157"/>
      <c r="W435" s="157"/>
      <c r="X435" s="157"/>
      <c r="Y435" s="157"/>
      <c r="Z435" s="147"/>
      <c r="AA435" s="147"/>
      <c r="AB435" s="147"/>
      <c r="AC435" s="147"/>
      <c r="AD435" s="147"/>
      <c r="AE435" s="147"/>
      <c r="AF435" s="147"/>
      <c r="AG435" s="147" t="s">
        <v>134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3" x14ac:dyDescent="0.25">
      <c r="A436" s="154"/>
      <c r="B436" s="155"/>
      <c r="C436" s="190" t="s">
        <v>499</v>
      </c>
      <c r="D436" s="158"/>
      <c r="E436" s="159">
        <v>20.21</v>
      </c>
      <c r="F436" s="157"/>
      <c r="G436" s="157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7"/>
      <c r="AA436" s="147"/>
      <c r="AB436" s="147"/>
      <c r="AC436" s="147"/>
      <c r="AD436" s="147"/>
      <c r="AE436" s="147"/>
      <c r="AF436" s="147"/>
      <c r="AG436" s="147" t="s">
        <v>134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3" x14ac:dyDescent="0.25">
      <c r="A437" s="154"/>
      <c r="B437" s="155"/>
      <c r="C437" s="190" t="s">
        <v>500</v>
      </c>
      <c r="D437" s="158"/>
      <c r="E437" s="159">
        <v>10.92</v>
      </c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7"/>
      <c r="AA437" s="147"/>
      <c r="AB437" s="147"/>
      <c r="AC437" s="147"/>
      <c r="AD437" s="147"/>
      <c r="AE437" s="147"/>
      <c r="AF437" s="147"/>
      <c r="AG437" s="147" t="s">
        <v>134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5">
      <c r="A438" s="173">
        <v>72</v>
      </c>
      <c r="B438" s="174" t="s">
        <v>501</v>
      </c>
      <c r="C438" s="189" t="s">
        <v>502</v>
      </c>
      <c r="D438" s="175" t="s">
        <v>145</v>
      </c>
      <c r="E438" s="176">
        <v>23.33</v>
      </c>
      <c r="F438" s="177"/>
      <c r="G438" s="178">
        <f>ROUND(E438*F438,2)</f>
        <v>0</v>
      </c>
      <c r="H438" s="177"/>
      <c r="I438" s="178">
        <f>ROUND(E438*H438,2)</f>
        <v>0</v>
      </c>
      <c r="J438" s="177"/>
      <c r="K438" s="178">
        <f>ROUND(E438*J438,2)</f>
        <v>0</v>
      </c>
      <c r="L438" s="178">
        <v>15</v>
      </c>
      <c r="M438" s="178">
        <f>G438*(1+L438/100)</f>
        <v>0</v>
      </c>
      <c r="N438" s="176">
        <v>0.188</v>
      </c>
      <c r="O438" s="176">
        <f>ROUND(E438*N438,2)</f>
        <v>4.3899999999999997</v>
      </c>
      <c r="P438" s="176">
        <v>0</v>
      </c>
      <c r="Q438" s="176">
        <f>ROUND(E438*P438,2)</f>
        <v>0</v>
      </c>
      <c r="R438" s="178"/>
      <c r="S438" s="178" t="s">
        <v>129</v>
      </c>
      <c r="T438" s="179" t="s">
        <v>129</v>
      </c>
      <c r="U438" s="157">
        <v>0.27200000000000002</v>
      </c>
      <c r="V438" s="157">
        <f>ROUND(E438*U438,2)</f>
        <v>6.35</v>
      </c>
      <c r="W438" s="157"/>
      <c r="X438" s="157" t="s">
        <v>130</v>
      </c>
      <c r="Y438" s="157" t="s">
        <v>131</v>
      </c>
      <c r="Z438" s="147"/>
      <c r="AA438" s="147"/>
      <c r="AB438" s="147"/>
      <c r="AC438" s="147"/>
      <c r="AD438" s="147"/>
      <c r="AE438" s="147"/>
      <c r="AF438" s="147"/>
      <c r="AG438" s="147" t="s">
        <v>132</v>
      </c>
      <c r="AH438" s="147"/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2" x14ac:dyDescent="0.25">
      <c r="A439" s="154"/>
      <c r="B439" s="155"/>
      <c r="C439" s="190" t="s">
        <v>503</v>
      </c>
      <c r="D439" s="158"/>
      <c r="E439" s="159">
        <v>17.97</v>
      </c>
      <c r="F439" s="157"/>
      <c r="G439" s="157"/>
      <c r="H439" s="157"/>
      <c r="I439" s="157"/>
      <c r="J439" s="157"/>
      <c r="K439" s="157"/>
      <c r="L439" s="157"/>
      <c r="M439" s="157"/>
      <c r="N439" s="156"/>
      <c r="O439" s="156"/>
      <c r="P439" s="156"/>
      <c r="Q439" s="156"/>
      <c r="R439" s="157"/>
      <c r="S439" s="157"/>
      <c r="T439" s="157"/>
      <c r="U439" s="157"/>
      <c r="V439" s="157"/>
      <c r="W439" s="157"/>
      <c r="X439" s="157"/>
      <c r="Y439" s="157"/>
      <c r="Z439" s="147"/>
      <c r="AA439" s="147"/>
      <c r="AB439" s="147"/>
      <c r="AC439" s="147"/>
      <c r="AD439" s="147"/>
      <c r="AE439" s="147"/>
      <c r="AF439" s="147"/>
      <c r="AG439" s="147" t="s">
        <v>134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3" x14ac:dyDescent="0.25">
      <c r="A440" s="154"/>
      <c r="B440" s="155"/>
      <c r="C440" s="191" t="s">
        <v>159</v>
      </c>
      <c r="D440" s="160"/>
      <c r="E440" s="161">
        <v>17.97</v>
      </c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134</v>
      </c>
      <c r="AH440" s="147">
        <v>1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3" x14ac:dyDescent="0.25">
      <c r="A441" s="154"/>
      <c r="B441" s="155"/>
      <c r="C441" s="190" t="s">
        <v>504</v>
      </c>
      <c r="D441" s="158"/>
      <c r="E441" s="159"/>
      <c r="F441" s="157"/>
      <c r="G441" s="157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57"/>
      <c r="Z441" s="147"/>
      <c r="AA441" s="147"/>
      <c r="AB441" s="147"/>
      <c r="AC441" s="147"/>
      <c r="AD441" s="147"/>
      <c r="AE441" s="147"/>
      <c r="AF441" s="147"/>
      <c r="AG441" s="147" t="s">
        <v>134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3" x14ac:dyDescent="0.25">
      <c r="A442" s="154"/>
      <c r="B442" s="155"/>
      <c r="C442" s="190" t="s">
        <v>505</v>
      </c>
      <c r="D442" s="158"/>
      <c r="E442" s="159">
        <v>3.6</v>
      </c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7"/>
      <c r="AA442" s="147"/>
      <c r="AB442" s="147"/>
      <c r="AC442" s="147"/>
      <c r="AD442" s="147"/>
      <c r="AE442" s="147"/>
      <c r="AF442" s="147"/>
      <c r="AG442" s="147" t="s">
        <v>134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3" x14ac:dyDescent="0.25">
      <c r="A443" s="154"/>
      <c r="B443" s="155"/>
      <c r="C443" s="190" t="s">
        <v>506</v>
      </c>
      <c r="D443" s="158"/>
      <c r="E443" s="159">
        <v>1.76</v>
      </c>
      <c r="F443" s="157"/>
      <c r="G443" s="157"/>
      <c r="H443" s="157"/>
      <c r="I443" s="157"/>
      <c r="J443" s="157"/>
      <c r="K443" s="157"/>
      <c r="L443" s="157"/>
      <c r="M443" s="157"/>
      <c r="N443" s="156"/>
      <c r="O443" s="156"/>
      <c r="P443" s="156"/>
      <c r="Q443" s="156"/>
      <c r="R443" s="157"/>
      <c r="S443" s="157"/>
      <c r="T443" s="157"/>
      <c r="U443" s="157"/>
      <c r="V443" s="157"/>
      <c r="W443" s="157"/>
      <c r="X443" s="157"/>
      <c r="Y443" s="157"/>
      <c r="Z443" s="147"/>
      <c r="AA443" s="147"/>
      <c r="AB443" s="147"/>
      <c r="AC443" s="147"/>
      <c r="AD443" s="147"/>
      <c r="AE443" s="147"/>
      <c r="AF443" s="147"/>
      <c r="AG443" s="147" t="s">
        <v>134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3" x14ac:dyDescent="0.25">
      <c r="A444" s="154"/>
      <c r="B444" s="155"/>
      <c r="C444" s="191" t="s">
        <v>159</v>
      </c>
      <c r="D444" s="160"/>
      <c r="E444" s="161">
        <v>5.36</v>
      </c>
      <c r="F444" s="157"/>
      <c r="G444" s="157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7"/>
      <c r="AA444" s="147"/>
      <c r="AB444" s="147"/>
      <c r="AC444" s="147"/>
      <c r="AD444" s="147"/>
      <c r="AE444" s="147"/>
      <c r="AF444" s="147"/>
      <c r="AG444" s="147" t="s">
        <v>134</v>
      </c>
      <c r="AH444" s="147">
        <v>1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5">
      <c r="A445" s="173">
        <v>73</v>
      </c>
      <c r="B445" s="174" t="s">
        <v>507</v>
      </c>
      <c r="C445" s="189" t="s">
        <v>508</v>
      </c>
      <c r="D445" s="175" t="s">
        <v>145</v>
      </c>
      <c r="E445" s="176">
        <v>21.98</v>
      </c>
      <c r="F445" s="177"/>
      <c r="G445" s="178">
        <f>ROUND(E445*F445,2)</f>
        <v>0</v>
      </c>
      <c r="H445" s="177"/>
      <c r="I445" s="178">
        <f>ROUND(E445*H445,2)</f>
        <v>0</v>
      </c>
      <c r="J445" s="177"/>
      <c r="K445" s="178">
        <f>ROUND(E445*J445,2)</f>
        <v>0</v>
      </c>
      <c r="L445" s="178">
        <v>15</v>
      </c>
      <c r="M445" s="178">
        <f>G445*(1+L445/100)</f>
        <v>0</v>
      </c>
      <c r="N445" s="176">
        <v>0</v>
      </c>
      <c r="O445" s="176">
        <f>ROUND(E445*N445,2)</f>
        <v>0</v>
      </c>
      <c r="P445" s="176">
        <v>0</v>
      </c>
      <c r="Q445" s="176">
        <f>ROUND(E445*P445,2)</f>
        <v>0</v>
      </c>
      <c r="R445" s="178"/>
      <c r="S445" s="178" t="s">
        <v>129</v>
      </c>
      <c r="T445" s="179" t="s">
        <v>129</v>
      </c>
      <c r="U445" s="157">
        <v>3.6999999999999998E-2</v>
      </c>
      <c r="V445" s="157">
        <f>ROUND(E445*U445,2)</f>
        <v>0.81</v>
      </c>
      <c r="W445" s="157"/>
      <c r="X445" s="157" t="s">
        <v>130</v>
      </c>
      <c r="Y445" s="157" t="s">
        <v>131</v>
      </c>
      <c r="Z445" s="147"/>
      <c r="AA445" s="147"/>
      <c r="AB445" s="147"/>
      <c r="AC445" s="147"/>
      <c r="AD445" s="147"/>
      <c r="AE445" s="147"/>
      <c r="AF445" s="147"/>
      <c r="AG445" s="147" t="s">
        <v>132</v>
      </c>
      <c r="AH445" s="147"/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2" x14ac:dyDescent="0.25">
      <c r="A446" s="154"/>
      <c r="B446" s="155"/>
      <c r="C446" s="190" t="s">
        <v>509</v>
      </c>
      <c r="D446" s="158"/>
      <c r="E446" s="159">
        <v>21.98</v>
      </c>
      <c r="F446" s="157"/>
      <c r="G446" s="157"/>
      <c r="H446" s="157"/>
      <c r="I446" s="157"/>
      <c r="J446" s="157"/>
      <c r="K446" s="157"/>
      <c r="L446" s="157"/>
      <c r="M446" s="157"/>
      <c r="N446" s="156"/>
      <c r="O446" s="156"/>
      <c r="P446" s="156"/>
      <c r="Q446" s="156"/>
      <c r="R446" s="157"/>
      <c r="S446" s="157"/>
      <c r="T446" s="157"/>
      <c r="U446" s="157"/>
      <c r="V446" s="157"/>
      <c r="W446" s="157"/>
      <c r="X446" s="157"/>
      <c r="Y446" s="157"/>
      <c r="Z446" s="147"/>
      <c r="AA446" s="147"/>
      <c r="AB446" s="147"/>
      <c r="AC446" s="147"/>
      <c r="AD446" s="147"/>
      <c r="AE446" s="147"/>
      <c r="AF446" s="147"/>
      <c r="AG446" s="147" t="s">
        <v>134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5">
      <c r="A447" s="173">
        <v>74</v>
      </c>
      <c r="B447" s="174" t="s">
        <v>510</v>
      </c>
      <c r="C447" s="189" t="s">
        <v>511</v>
      </c>
      <c r="D447" s="175" t="s">
        <v>378</v>
      </c>
      <c r="E447" s="176">
        <v>45</v>
      </c>
      <c r="F447" s="177"/>
      <c r="G447" s="178">
        <f>ROUND(E447*F447,2)</f>
        <v>0</v>
      </c>
      <c r="H447" s="177"/>
      <c r="I447" s="178">
        <f>ROUND(E447*H447,2)</f>
        <v>0</v>
      </c>
      <c r="J447" s="177"/>
      <c r="K447" s="178">
        <f>ROUND(E447*J447,2)</f>
        <v>0</v>
      </c>
      <c r="L447" s="178">
        <v>15</v>
      </c>
      <c r="M447" s="178">
        <f>G447*(1+L447/100)</f>
        <v>0</v>
      </c>
      <c r="N447" s="176">
        <v>2.1999999999999999E-2</v>
      </c>
      <c r="O447" s="176">
        <f>ROUND(E447*N447,2)</f>
        <v>0.99</v>
      </c>
      <c r="P447" s="176">
        <v>0</v>
      </c>
      <c r="Q447" s="176">
        <f>ROUND(E447*P447,2)</f>
        <v>0</v>
      </c>
      <c r="R447" s="178" t="s">
        <v>215</v>
      </c>
      <c r="S447" s="178" t="s">
        <v>129</v>
      </c>
      <c r="T447" s="179" t="s">
        <v>129</v>
      </c>
      <c r="U447" s="157">
        <v>0</v>
      </c>
      <c r="V447" s="157">
        <f>ROUND(E447*U447,2)</f>
        <v>0</v>
      </c>
      <c r="W447" s="157"/>
      <c r="X447" s="157" t="s">
        <v>216</v>
      </c>
      <c r="Y447" s="157" t="s">
        <v>131</v>
      </c>
      <c r="Z447" s="147"/>
      <c r="AA447" s="147"/>
      <c r="AB447" s="147"/>
      <c r="AC447" s="147"/>
      <c r="AD447" s="147"/>
      <c r="AE447" s="147"/>
      <c r="AF447" s="147"/>
      <c r="AG447" s="147" t="s">
        <v>217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2" x14ac:dyDescent="0.25">
      <c r="A448" s="154"/>
      <c r="B448" s="155"/>
      <c r="C448" s="190" t="s">
        <v>512</v>
      </c>
      <c r="D448" s="158"/>
      <c r="E448" s="159">
        <v>44.677500000000002</v>
      </c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7"/>
      <c r="AA448" s="147"/>
      <c r="AB448" s="147"/>
      <c r="AC448" s="147"/>
      <c r="AD448" s="147"/>
      <c r="AE448" s="147"/>
      <c r="AF448" s="147"/>
      <c r="AG448" s="147" t="s">
        <v>134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5">
      <c r="A449" s="154"/>
      <c r="B449" s="155"/>
      <c r="C449" s="190" t="s">
        <v>513</v>
      </c>
      <c r="D449" s="158"/>
      <c r="E449" s="159">
        <v>0.32250000000000001</v>
      </c>
      <c r="F449" s="157"/>
      <c r="G449" s="157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57"/>
      <c r="Z449" s="147"/>
      <c r="AA449" s="147"/>
      <c r="AB449" s="147"/>
      <c r="AC449" s="147"/>
      <c r="AD449" s="147"/>
      <c r="AE449" s="147"/>
      <c r="AF449" s="147"/>
      <c r="AG449" s="147" t="s">
        <v>134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5">
      <c r="A450" s="173">
        <v>75</v>
      </c>
      <c r="B450" s="174" t="s">
        <v>514</v>
      </c>
      <c r="C450" s="189" t="s">
        <v>515</v>
      </c>
      <c r="D450" s="175" t="s">
        <v>378</v>
      </c>
      <c r="E450" s="176">
        <v>6</v>
      </c>
      <c r="F450" s="177"/>
      <c r="G450" s="178">
        <f>ROUND(E450*F450,2)</f>
        <v>0</v>
      </c>
      <c r="H450" s="177"/>
      <c r="I450" s="178">
        <f>ROUND(E450*H450,2)</f>
        <v>0</v>
      </c>
      <c r="J450" s="177"/>
      <c r="K450" s="178">
        <f>ROUND(E450*J450,2)</f>
        <v>0</v>
      </c>
      <c r="L450" s="178">
        <v>15</v>
      </c>
      <c r="M450" s="178">
        <f>G450*(1+L450/100)</f>
        <v>0</v>
      </c>
      <c r="N450" s="176">
        <v>4.4999999999999998E-2</v>
      </c>
      <c r="O450" s="176">
        <f>ROUND(E450*N450,2)</f>
        <v>0.27</v>
      </c>
      <c r="P450" s="176">
        <v>0</v>
      </c>
      <c r="Q450" s="176">
        <f>ROUND(E450*P450,2)</f>
        <v>0</v>
      </c>
      <c r="R450" s="178" t="s">
        <v>215</v>
      </c>
      <c r="S450" s="178" t="s">
        <v>129</v>
      </c>
      <c r="T450" s="179" t="s">
        <v>129</v>
      </c>
      <c r="U450" s="157">
        <v>0</v>
      </c>
      <c r="V450" s="157">
        <f>ROUND(E450*U450,2)</f>
        <v>0</v>
      </c>
      <c r="W450" s="157"/>
      <c r="X450" s="157" t="s">
        <v>216</v>
      </c>
      <c r="Y450" s="157" t="s">
        <v>131</v>
      </c>
      <c r="Z450" s="147"/>
      <c r="AA450" s="147"/>
      <c r="AB450" s="147"/>
      <c r="AC450" s="147"/>
      <c r="AD450" s="147"/>
      <c r="AE450" s="147"/>
      <c r="AF450" s="147"/>
      <c r="AG450" s="147" t="s">
        <v>217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2" x14ac:dyDescent="0.25">
      <c r="A451" s="154"/>
      <c r="B451" s="155"/>
      <c r="C451" s="190" t="s">
        <v>516</v>
      </c>
      <c r="D451" s="158"/>
      <c r="E451" s="159">
        <v>5.6280000000000001</v>
      </c>
      <c r="F451" s="157"/>
      <c r="G451" s="157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7"/>
      <c r="AA451" s="147"/>
      <c r="AB451" s="147"/>
      <c r="AC451" s="147"/>
      <c r="AD451" s="147"/>
      <c r="AE451" s="147"/>
      <c r="AF451" s="147"/>
      <c r="AG451" s="147" t="s">
        <v>134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3" x14ac:dyDescent="0.25">
      <c r="A452" s="154"/>
      <c r="B452" s="155"/>
      <c r="C452" s="190" t="s">
        <v>517</v>
      </c>
      <c r="D452" s="158"/>
      <c r="E452" s="159">
        <v>0.372</v>
      </c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7"/>
      <c r="AA452" s="147"/>
      <c r="AB452" s="147"/>
      <c r="AC452" s="147"/>
      <c r="AD452" s="147"/>
      <c r="AE452" s="147"/>
      <c r="AF452" s="147"/>
      <c r="AG452" s="147" t="s">
        <v>134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5">
      <c r="A453" s="173">
        <v>76</v>
      </c>
      <c r="B453" s="174" t="s">
        <v>518</v>
      </c>
      <c r="C453" s="189" t="s">
        <v>519</v>
      </c>
      <c r="D453" s="175" t="s">
        <v>378</v>
      </c>
      <c r="E453" s="176">
        <v>19</v>
      </c>
      <c r="F453" s="177"/>
      <c r="G453" s="178">
        <f>ROUND(E453*F453,2)</f>
        <v>0</v>
      </c>
      <c r="H453" s="177"/>
      <c r="I453" s="178">
        <f>ROUND(E453*H453,2)</f>
        <v>0</v>
      </c>
      <c r="J453" s="177"/>
      <c r="K453" s="178">
        <f>ROUND(E453*J453,2)</f>
        <v>0</v>
      </c>
      <c r="L453" s="178">
        <v>15</v>
      </c>
      <c r="M453" s="178">
        <f>G453*(1+L453/100)</f>
        <v>0</v>
      </c>
      <c r="N453" s="176">
        <v>9.6000000000000002E-2</v>
      </c>
      <c r="O453" s="176">
        <f>ROUND(E453*N453,2)</f>
        <v>1.82</v>
      </c>
      <c r="P453" s="176">
        <v>0</v>
      </c>
      <c r="Q453" s="176">
        <f>ROUND(E453*P453,2)</f>
        <v>0</v>
      </c>
      <c r="R453" s="178" t="s">
        <v>215</v>
      </c>
      <c r="S453" s="178" t="s">
        <v>129</v>
      </c>
      <c r="T453" s="179" t="s">
        <v>129</v>
      </c>
      <c r="U453" s="157">
        <v>0</v>
      </c>
      <c r="V453" s="157">
        <f>ROUND(E453*U453,2)</f>
        <v>0</v>
      </c>
      <c r="W453" s="157"/>
      <c r="X453" s="157" t="s">
        <v>216</v>
      </c>
      <c r="Y453" s="157" t="s">
        <v>131</v>
      </c>
      <c r="Z453" s="147"/>
      <c r="AA453" s="147"/>
      <c r="AB453" s="147"/>
      <c r="AC453" s="147"/>
      <c r="AD453" s="147"/>
      <c r="AE453" s="147"/>
      <c r="AF453" s="147"/>
      <c r="AG453" s="147" t="s">
        <v>217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2" x14ac:dyDescent="0.25">
      <c r="A454" s="154"/>
      <c r="B454" s="155"/>
      <c r="C454" s="190" t="s">
        <v>520</v>
      </c>
      <c r="D454" s="158"/>
      <c r="E454" s="159">
        <v>18.868500000000001</v>
      </c>
      <c r="F454" s="157"/>
      <c r="G454" s="157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7"/>
      <c r="AA454" s="147"/>
      <c r="AB454" s="147"/>
      <c r="AC454" s="147"/>
      <c r="AD454" s="147"/>
      <c r="AE454" s="147"/>
      <c r="AF454" s="147"/>
      <c r="AG454" s="147" t="s">
        <v>134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5">
      <c r="A455" s="154"/>
      <c r="B455" s="155"/>
      <c r="C455" s="190" t="s">
        <v>521</v>
      </c>
      <c r="D455" s="158"/>
      <c r="E455" s="159">
        <v>0.13150000000000001</v>
      </c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134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x14ac:dyDescent="0.25">
      <c r="A456" s="166" t="s">
        <v>124</v>
      </c>
      <c r="B456" s="167" t="s">
        <v>69</v>
      </c>
      <c r="C456" s="188" t="s">
        <v>70</v>
      </c>
      <c r="D456" s="168"/>
      <c r="E456" s="169"/>
      <c r="F456" s="170"/>
      <c r="G456" s="170">
        <f>SUMIF(AG457:AG463,"&lt;&gt;NOR",G457:G463)</f>
        <v>0</v>
      </c>
      <c r="H456" s="170"/>
      <c r="I456" s="170">
        <f>SUM(I457:I463)</f>
        <v>0</v>
      </c>
      <c r="J456" s="170"/>
      <c r="K456" s="170">
        <f>SUM(K457:K463)</f>
        <v>0</v>
      </c>
      <c r="L456" s="170"/>
      <c r="M456" s="170">
        <f>SUM(M457:M463)</f>
        <v>0</v>
      </c>
      <c r="N456" s="169"/>
      <c r="O456" s="169">
        <f>SUM(O457:O463)</f>
        <v>1.36</v>
      </c>
      <c r="P456" s="169"/>
      <c r="Q456" s="169">
        <f>SUM(Q457:Q463)</f>
        <v>0</v>
      </c>
      <c r="R456" s="170"/>
      <c r="S456" s="170"/>
      <c r="T456" s="171"/>
      <c r="U456" s="165"/>
      <c r="V456" s="165">
        <f>SUM(V457:V463)</f>
        <v>1.34</v>
      </c>
      <c r="W456" s="165"/>
      <c r="X456" s="165"/>
      <c r="Y456" s="165"/>
      <c r="AG456" t="s">
        <v>125</v>
      </c>
    </row>
    <row r="457" spans="1:60" outlineLevel="1" x14ac:dyDescent="0.25">
      <c r="A457" s="173">
        <v>77</v>
      </c>
      <c r="B457" s="174" t="s">
        <v>522</v>
      </c>
      <c r="C457" s="189" t="s">
        <v>523</v>
      </c>
      <c r="D457" s="175" t="s">
        <v>145</v>
      </c>
      <c r="E457" s="176">
        <v>7.23</v>
      </c>
      <c r="F457" s="177"/>
      <c r="G457" s="178">
        <f>ROUND(E457*F457,2)</f>
        <v>0</v>
      </c>
      <c r="H457" s="177"/>
      <c r="I457" s="178">
        <f>ROUND(E457*H457,2)</f>
        <v>0</v>
      </c>
      <c r="J457" s="177"/>
      <c r="K457" s="178">
        <f>ROUND(E457*J457,2)</f>
        <v>0</v>
      </c>
      <c r="L457" s="178">
        <v>15</v>
      </c>
      <c r="M457" s="178">
        <f>G457*(1+L457/100)</f>
        <v>0</v>
      </c>
      <c r="N457" s="176">
        <v>0.14565</v>
      </c>
      <c r="O457" s="176">
        <f>ROUND(E457*N457,2)</f>
        <v>1.05</v>
      </c>
      <c r="P457" s="176">
        <v>0</v>
      </c>
      <c r="Q457" s="176">
        <f>ROUND(E457*P457,2)</f>
        <v>0</v>
      </c>
      <c r="R457" s="178"/>
      <c r="S457" s="178" t="s">
        <v>129</v>
      </c>
      <c r="T457" s="179" t="s">
        <v>129</v>
      </c>
      <c r="U457" s="157">
        <v>0.186</v>
      </c>
      <c r="V457" s="157">
        <f>ROUND(E457*U457,2)</f>
        <v>1.34</v>
      </c>
      <c r="W457" s="157"/>
      <c r="X457" s="157" t="s">
        <v>130</v>
      </c>
      <c r="Y457" s="157" t="s">
        <v>131</v>
      </c>
      <c r="Z457" s="147"/>
      <c r="AA457" s="147"/>
      <c r="AB457" s="147"/>
      <c r="AC457" s="147"/>
      <c r="AD457" s="147"/>
      <c r="AE457" s="147"/>
      <c r="AF457" s="147"/>
      <c r="AG457" s="147" t="s">
        <v>132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2" x14ac:dyDescent="0.25">
      <c r="A458" s="154"/>
      <c r="B458" s="155"/>
      <c r="C458" s="255" t="s">
        <v>524</v>
      </c>
      <c r="D458" s="256"/>
      <c r="E458" s="256"/>
      <c r="F458" s="256"/>
      <c r="G458" s="256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7"/>
      <c r="AA458" s="147"/>
      <c r="AB458" s="147"/>
      <c r="AC458" s="147"/>
      <c r="AD458" s="147"/>
      <c r="AE458" s="147"/>
      <c r="AF458" s="147"/>
      <c r="AG458" s="147" t="s">
        <v>180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5">
      <c r="A459" s="173">
        <v>78</v>
      </c>
      <c r="B459" s="174" t="s">
        <v>525</v>
      </c>
      <c r="C459" s="189" t="s">
        <v>526</v>
      </c>
      <c r="D459" s="175" t="s">
        <v>378</v>
      </c>
      <c r="E459" s="176">
        <v>37</v>
      </c>
      <c r="F459" s="177"/>
      <c r="G459" s="178">
        <f>ROUND(E459*F459,2)</f>
        <v>0</v>
      </c>
      <c r="H459" s="177"/>
      <c r="I459" s="178">
        <f>ROUND(E459*H459,2)</f>
        <v>0</v>
      </c>
      <c r="J459" s="177"/>
      <c r="K459" s="178">
        <f>ROUND(E459*J459,2)</f>
        <v>0</v>
      </c>
      <c r="L459" s="178">
        <v>15</v>
      </c>
      <c r="M459" s="178">
        <f>G459*(1+L459/100)</f>
        <v>0</v>
      </c>
      <c r="N459" s="176">
        <v>8.0999999999999996E-3</v>
      </c>
      <c r="O459" s="176">
        <f>ROUND(E459*N459,2)</f>
        <v>0.3</v>
      </c>
      <c r="P459" s="176">
        <v>0</v>
      </c>
      <c r="Q459" s="176">
        <f>ROUND(E459*P459,2)</f>
        <v>0</v>
      </c>
      <c r="R459" s="178" t="s">
        <v>215</v>
      </c>
      <c r="S459" s="178" t="s">
        <v>129</v>
      </c>
      <c r="T459" s="179" t="s">
        <v>129</v>
      </c>
      <c r="U459" s="157">
        <v>0</v>
      </c>
      <c r="V459" s="157">
        <f>ROUND(E459*U459,2)</f>
        <v>0</v>
      </c>
      <c r="W459" s="157"/>
      <c r="X459" s="157" t="s">
        <v>216</v>
      </c>
      <c r="Y459" s="157" t="s">
        <v>131</v>
      </c>
      <c r="Z459" s="147"/>
      <c r="AA459" s="147"/>
      <c r="AB459" s="147"/>
      <c r="AC459" s="147"/>
      <c r="AD459" s="147"/>
      <c r="AE459" s="147"/>
      <c r="AF459" s="147"/>
      <c r="AG459" s="147" t="s">
        <v>217</v>
      </c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2" x14ac:dyDescent="0.25">
      <c r="A460" s="154"/>
      <c r="B460" s="155"/>
      <c r="C460" s="190" t="s">
        <v>527</v>
      </c>
      <c r="D460" s="158"/>
      <c r="E460" s="159">
        <v>37.957500000000003</v>
      </c>
      <c r="F460" s="157"/>
      <c r="G460" s="157"/>
      <c r="H460" s="157"/>
      <c r="I460" s="157"/>
      <c r="J460" s="157"/>
      <c r="K460" s="157"/>
      <c r="L460" s="157"/>
      <c r="M460" s="157"/>
      <c r="N460" s="156"/>
      <c r="O460" s="156"/>
      <c r="P460" s="156"/>
      <c r="Q460" s="156"/>
      <c r="R460" s="157"/>
      <c r="S460" s="157"/>
      <c r="T460" s="157"/>
      <c r="U460" s="157"/>
      <c r="V460" s="157"/>
      <c r="W460" s="157"/>
      <c r="X460" s="157"/>
      <c r="Y460" s="157"/>
      <c r="Z460" s="147"/>
      <c r="AA460" s="147"/>
      <c r="AB460" s="147"/>
      <c r="AC460" s="147"/>
      <c r="AD460" s="147"/>
      <c r="AE460" s="147"/>
      <c r="AF460" s="147"/>
      <c r="AG460" s="147" t="s">
        <v>134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3" x14ac:dyDescent="0.25">
      <c r="A461" s="154"/>
      <c r="B461" s="155"/>
      <c r="C461" s="190" t="s">
        <v>528</v>
      </c>
      <c r="D461" s="158"/>
      <c r="E461" s="159">
        <v>4.2500000000000003E-2</v>
      </c>
      <c r="F461" s="157"/>
      <c r="G461" s="157"/>
      <c r="H461" s="157"/>
      <c r="I461" s="157"/>
      <c r="J461" s="157"/>
      <c r="K461" s="157"/>
      <c r="L461" s="157"/>
      <c r="M461" s="157"/>
      <c r="N461" s="156"/>
      <c r="O461" s="156"/>
      <c r="P461" s="156"/>
      <c r="Q461" s="156"/>
      <c r="R461" s="157"/>
      <c r="S461" s="157"/>
      <c r="T461" s="157"/>
      <c r="U461" s="157"/>
      <c r="V461" s="157"/>
      <c r="W461" s="157"/>
      <c r="X461" s="157"/>
      <c r="Y461" s="157"/>
      <c r="Z461" s="147"/>
      <c r="AA461" s="147"/>
      <c r="AB461" s="147"/>
      <c r="AC461" s="147"/>
      <c r="AD461" s="147"/>
      <c r="AE461" s="147"/>
      <c r="AF461" s="147"/>
      <c r="AG461" s="147" t="s">
        <v>134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3" x14ac:dyDescent="0.25">
      <c r="A462" s="154"/>
      <c r="B462" s="155"/>
      <c r="C462" s="190" t="s">
        <v>529</v>
      </c>
      <c r="D462" s="158"/>
      <c r="E462" s="159">
        <v>-1</v>
      </c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7"/>
      <c r="AA462" s="147"/>
      <c r="AB462" s="147"/>
      <c r="AC462" s="147"/>
      <c r="AD462" s="147"/>
      <c r="AE462" s="147"/>
      <c r="AF462" s="147"/>
      <c r="AG462" s="147" t="s">
        <v>134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5">
      <c r="A463" s="181">
        <v>79</v>
      </c>
      <c r="B463" s="182" t="s">
        <v>530</v>
      </c>
      <c r="C463" s="192" t="s">
        <v>531</v>
      </c>
      <c r="D463" s="183" t="s">
        <v>378</v>
      </c>
      <c r="E463" s="184">
        <v>1</v>
      </c>
      <c r="F463" s="185"/>
      <c r="G463" s="186">
        <f>ROUND(E463*F463,2)</f>
        <v>0</v>
      </c>
      <c r="H463" s="185"/>
      <c r="I463" s="186">
        <f>ROUND(E463*H463,2)</f>
        <v>0</v>
      </c>
      <c r="J463" s="185"/>
      <c r="K463" s="186">
        <f>ROUND(E463*J463,2)</f>
        <v>0</v>
      </c>
      <c r="L463" s="186">
        <v>15</v>
      </c>
      <c r="M463" s="186">
        <f>G463*(1+L463/100)</f>
        <v>0</v>
      </c>
      <c r="N463" s="184">
        <v>8.0999999999999996E-3</v>
      </c>
      <c r="O463" s="184">
        <f>ROUND(E463*N463,2)</f>
        <v>0.01</v>
      </c>
      <c r="P463" s="184">
        <v>0</v>
      </c>
      <c r="Q463" s="184">
        <f>ROUND(E463*P463,2)</f>
        <v>0</v>
      </c>
      <c r="R463" s="186" t="s">
        <v>215</v>
      </c>
      <c r="S463" s="186" t="s">
        <v>129</v>
      </c>
      <c r="T463" s="187" t="s">
        <v>129</v>
      </c>
      <c r="U463" s="157">
        <v>0</v>
      </c>
      <c r="V463" s="157">
        <f>ROUND(E463*U463,2)</f>
        <v>0</v>
      </c>
      <c r="W463" s="157"/>
      <c r="X463" s="157" t="s">
        <v>216</v>
      </c>
      <c r="Y463" s="157" t="s">
        <v>131</v>
      </c>
      <c r="Z463" s="147"/>
      <c r="AA463" s="147"/>
      <c r="AB463" s="147"/>
      <c r="AC463" s="147"/>
      <c r="AD463" s="147"/>
      <c r="AE463" s="147"/>
      <c r="AF463" s="147"/>
      <c r="AG463" s="147" t="s">
        <v>217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x14ac:dyDescent="0.25">
      <c r="A464" s="166" t="s">
        <v>124</v>
      </c>
      <c r="B464" s="167" t="s">
        <v>71</v>
      </c>
      <c r="C464" s="188" t="s">
        <v>72</v>
      </c>
      <c r="D464" s="168"/>
      <c r="E464" s="169"/>
      <c r="F464" s="170"/>
      <c r="G464" s="170">
        <f>SUMIF(AG465:AG486,"&lt;&gt;NOR",G465:G486)</f>
        <v>0</v>
      </c>
      <c r="H464" s="170"/>
      <c r="I464" s="170">
        <f>SUM(I465:I486)</f>
        <v>0</v>
      </c>
      <c r="J464" s="170"/>
      <c r="K464" s="170">
        <f>SUM(K465:K486)</f>
        <v>0</v>
      </c>
      <c r="L464" s="170"/>
      <c r="M464" s="170">
        <f>SUM(M465:M486)</f>
        <v>0</v>
      </c>
      <c r="N464" s="169"/>
      <c r="O464" s="169">
        <f>SUM(O465:O486)</f>
        <v>10.43</v>
      </c>
      <c r="P464" s="169"/>
      <c r="Q464" s="169">
        <f>SUM(Q465:Q486)</f>
        <v>0</v>
      </c>
      <c r="R464" s="170"/>
      <c r="S464" s="170"/>
      <c r="T464" s="171"/>
      <c r="U464" s="165"/>
      <c r="V464" s="165">
        <f>SUM(V465:V486)</f>
        <v>151.04000000000002</v>
      </c>
      <c r="W464" s="165"/>
      <c r="X464" s="165"/>
      <c r="Y464" s="165"/>
      <c r="AG464" t="s">
        <v>125</v>
      </c>
    </row>
    <row r="465" spans="1:60" outlineLevel="1" x14ac:dyDescent="0.25">
      <c r="A465" s="173">
        <v>80</v>
      </c>
      <c r="B465" s="174" t="s">
        <v>532</v>
      </c>
      <c r="C465" s="189" t="s">
        <v>533</v>
      </c>
      <c r="D465" s="175" t="s">
        <v>128</v>
      </c>
      <c r="E465" s="176">
        <v>512</v>
      </c>
      <c r="F465" s="177"/>
      <c r="G465" s="178">
        <f>ROUND(E465*F465,2)</f>
        <v>0</v>
      </c>
      <c r="H465" s="177"/>
      <c r="I465" s="178">
        <f>ROUND(E465*H465,2)</f>
        <v>0</v>
      </c>
      <c r="J465" s="177"/>
      <c r="K465" s="178">
        <f>ROUND(E465*J465,2)</f>
        <v>0</v>
      </c>
      <c r="L465" s="178">
        <v>15</v>
      </c>
      <c r="M465" s="178">
        <f>G465*(1+L465/100)</f>
        <v>0</v>
      </c>
      <c r="N465" s="176">
        <v>1.8380000000000001E-2</v>
      </c>
      <c r="O465" s="176">
        <f>ROUND(E465*N465,2)</f>
        <v>9.41</v>
      </c>
      <c r="P465" s="176">
        <v>0</v>
      </c>
      <c r="Q465" s="176">
        <f>ROUND(E465*P465,2)</f>
        <v>0</v>
      </c>
      <c r="R465" s="178"/>
      <c r="S465" s="178" t="s">
        <v>129</v>
      </c>
      <c r="T465" s="179" t="s">
        <v>129</v>
      </c>
      <c r="U465" s="157">
        <v>0.13</v>
      </c>
      <c r="V465" s="157">
        <f>ROUND(E465*U465,2)</f>
        <v>66.56</v>
      </c>
      <c r="W465" s="157"/>
      <c r="X465" s="157" t="s">
        <v>130</v>
      </c>
      <c r="Y465" s="157" t="s">
        <v>131</v>
      </c>
      <c r="Z465" s="147"/>
      <c r="AA465" s="147"/>
      <c r="AB465" s="147"/>
      <c r="AC465" s="147"/>
      <c r="AD465" s="147"/>
      <c r="AE465" s="147"/>
      <c r="AF465" s="147"/>
      <c r="AG465" s="147" t="s">
        <v>132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2" x14ac:dyDescent="0.25">
      <c r="A466" s="154"/>
      <c r="B466" s="155"/>
      <c r="C466" s="255" t="s">
        <v>534</v>
      </c>
      <c r="D466" s="256"/>
      <c r="E466" s="256"/>
      <c r="F466" s="256"/>
      <c r="G466" s="256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180</v>
      </c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2" x14ac:dyDescent="0.25">
      <c r="A467" s="154"/>
      <c r="B467" s="155"/>
      <c r="C467" s="190" t="s">
        <v>297</v>
      </c>
      <c r="D467" s="158"/>
      <c r="E467" s="159"/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7"/>
      <c r="AA467" s="147"/>
      <c r="AB467" s="147"/>
      <c r="AC467" s="147"/>
      <c r="AD467" s="147"/>
      <c r="AE467" s="147"/>
      <c r="AF467" s="147"/>
      <c r="AG467" s="147" t="s">
        <v>134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3" x14ac:dyDescent="0.25">
      <c r="A468" s="154"/>
      <c r="B468" s="155"/>
      <c r="C468" s="190" t="s">
        <v>535</v>
      </c>
      <c r="D468" s="158"/>
      <c r="E468" s="159">
        <v>129</v>
      </c>
      <c r="F468" s="157"/>
      <c r="G468" s="157"/>
      <c r="H468" s="157"/>
      <c r="I468" s="157"/>
      <c r="J468" s="157"/>
      <c r="K468" s="157"/>
      <c r="L468" s="157"/>
      <c r="M468" s="157"/>
      <c r="N468" s="156"/>
      <c r="O468" s="156"/>
      <c r="P468" s="156"/>
      <c r="Q468" s="156"/>
      <c r="R468" s="157"/>
      <c r="S468" s="157"/>
      <c r="T468" s="157"/>
      <c r="U468" s="157"/>
      <c r="V468" s="157"/>
      <c r="W468" s="157"/>
      <c r="X468" s="157"/>
      <c r="Y468" s="157"/>
      <c r="Z468" s="147"/>
      <c r="AA468" s="147"/>
      <c r="AB468" s="147"/>
      <c r="AC468" s="147"/>
      <c r="AD468" s="147"/>
      <c r="AE468" s="147"/>
      <c r="AF468" s="147"/>
      <c r="AG468" s="147" t="s">
        <v>134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3" x14ac:dyDescent="0.25">
      <c r="A469" s="154"/>
      <c r="B469" s="155"/>
      <c r="C469" s="190" t="s">
        <v>536</v>
      </c>
      <c r="D469" s="158"/>
      <c r="E469" s="159">
        <v>4</v>
      </c>
      <c r="F469" s="157"/>
      <c r="G469" s="157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7"/>
      <c r="AA469" s="147"/>
      <c r="AB469" s="147"/>
      <c r="AC469" s="147"/>
      <c r="AD469" s="147"/>
      <c r="AE469" s="147"/>
      <c r="AF469" s="147"/>
      <c r="AG469" s="147" t="s">
        <v>134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3" x14ac:dyDescent="0.25">
      <c r="A470" s="154"/>
      <c r="B470" s="155"/>
      <c r="C470" s="190" t="s">
        <v>300</v>
      </c>
      <c r="D470" s="158"/>
      <c r="E470" s="159"/>
      <c r="F470" s="157"/>
      <c r="G470" s="157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7"/>
      <c r="AA470" s="147"/>
      <c r="AB470" s="147"/>
      <c r="AC470" s="147"/>
      <c r="AD470" s="147"/>
      <c r="AE470" s="147"/>
      <c r="AF470" s="147"/>
      <c r="AG470" s="147" t="s">
        <v>134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3" x14ac:dyDescent="0.25">
      <c r="A471" s="154"/>
      <c r="B471" s="155"/>
      <c r="C471" s="190" t="s">
        <v>537</v>
      </c>
      <c r="D471" s="158"/>
      <c r="E471" s="159">
        <v>87.5</v>
      </c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7"/>
      <c r="AA471" s="147"/>
      <c r="AB471" s="147"/>
      <c r="AC471" s="147"/>
      <c r="AD471" s="147"/>
      <c r="AE471" s="147"/>
      <c r="AF471" s="147"/>
      <c r="AG471" s="147" t="s">
        <v>134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3" x14ac:dyDescent="0.25">
      <c r="A472" s="154"/>
      <c r="B472" s="155"/>
      <c r="C472" s="190" t="s">
        <v>538</v>
      </c>
      <c r="D472" s="158"/>
      <c r="E472" s="159">
        <v>37.5</v>
      </c>
      <c r="F472" s="157"/>
      <c r="G472" s="157"/>
      <c r="H472" s="157"/>
      <c r="I472" s="157"/>
      <c r="J472" s="157"/>
      <c r="K472" s="157"/>
      <c r="L472" s="157"/>
      <c r="M472" s="157"/>
      <c r="N472" s="156"/>
      <c r="O472" s="156"/>
      <c r="P472" s="156"/>
      <c r="Q472" s="156"/>
      <c r="R472" s="157"/>
      <c r="S472" s="157"/>
      <c r="T472" s="157"/>
      <c r="U472" s="157"/>
      <c r="V472" s="157"/>
      <c r="W472" s="157"/>
      <c r="X472" s="157"/>
      <c r="Y472" s="157"/>
      <c r="Z472" s="147"/>
      <c r="AA472" s="147"/>
      <c r="AB472" s="147"/>
      <c r="AC472" s="147"/>
      <c r="AD472" s="147"/>
      <c r="AE472" s="147"/>
      <c r="AF472" s="147"/>
      <c r="AG472" s="147" t="s">
        <v>134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3" x14ac:dyDescent="0.25">
      <c r="A473" s="154"/>
      <c r="B473" s="155"/>
      <c r="C473" s="190" t="s">
        <v>304</v>
      </c>
      <c r="D473" s="158"/>
      <c r="E473" s="159"/>
      <c r="F473" s="157"/>
      <c r="G473" s="157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7"/>
      <c r="AA473" s="147"/>
      <c r="AB473" s="147"/>
      <c r="AC473" s="147"/>
      <c r="AD473" s="147"/>
      <c r="AE473" s="147"/>
      <c r="AF473" s="147"/>
      <c r="AG473" s="147" t="s">
        <v>134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3" x14ac:dyDescent="0.25">
      <c r="A474" s="154"/>
      <c r="B474" s="155"/>
      <c r="C474" s="190" t="s">
        <v>535</v>
      </c>
      <c r="D474" s="158"/>
      <c r="E474" s="159">
        <v>129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7"/>
      <c r="AA474" s="147"/>
      <c r="AB474" s="147"/>
      <c r="AC474" s="147"/>
      <c r="AD474" s="147"/>
      <c r="AE474" s="147"/>
      <c r="AF474" s="147"/>
      <c r="AG474" s="147" t="s">
        <v>134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3" x14ac:dyDescent="0.25">
      <c r="A475" s="154"/>
      <c r="B475" s="155"/>
      <c r="C475" s="190" t="s">
        <v>305</v>
      </c>
      <c r="D475" s="158"/>
      <c r="E475" s="159"/>
      <c r="F475" s="157"/>
      <c r="G475" s="157"/>
      <c r="H475" s="157"/>
      <c r="I475" s="157"/>
      <c r="J475" s="157"/>
      <c r="K475" s="157"/>
      <c r="L475" s="157"/>
      <c r="M475" s="157"/>
      <c r="N475" s="156"/>
      <c r="O475" s="156"/>
      <c r="P475" s="156"/>
      <c r="Q475" s="156"/>
      <c r="R475" s="157"/>
      <c r="S475" s="157"/>
      <c r="T475" s="157"/>
      <c r="U475" s="157"/>
      <c r="V475" s="157"/>
      <c r="W475" s="157"/>
      <c r="X475" s="157"/>
      <c r="Y475" s="157"/>
      <c r="Z475" s="147"/>
      <c r="AA475" s="147"/>
      <c r="AB475" s="147"/>
      <c r="AC475" s="147"/>
      <c r="AD475" s="147"/>
      <c r="AE475" s="147"/>
      <c r="AF475" s="147"/>
      <c r="AG475" s="147" t="s">
        <v>134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3" x14ac:dyDescent="0.25">
      <c r="A476" s="154"/>
      <c r="B476" s="155"/>
      <c r="C476" s="190" t="s">
        <v>537</v>
      </c>
      <c r="D476" s="158"/>
      <c r="E476" s="159">
        <v>87.5</v>
      </c>
      <c r="F476" s="157"/>
      <c r="G476" s="157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7"/>
      <c r="AA476" s="147"/>
      <c r="AB476" s="147"/>
      <c r="AC476" s="147"/>
      <c r="AD476" s="147"/>
      <c r="AE476" s="147"/>
      <c r="AF476" s="147"/>
      <c r="AG476" s="147" t="s">
        <v>134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3" x14ac:dyDescent="0.25">
      <c r="A477" s="154"/>
      <c r="B477" s="155"/>
      <c r="C477" s="190" t="s">
        <v>538</v>
      </c>
      <c r="D477" s="158"/>
      <c r="E477" s="159">
        <v>37.5</v>
      </c>
      <c r="F477" s="157"/>
      <c r="G477" s="157"/>
      <c r="H477" s="157"/>
      <c r="I477" s="157"/>
      <c r="J477" s="157"/>
      <c r="K477" s="157"/>
      <c r="L477" s="157"/>
      <c r="M477" s="157"/>
      <c r="N477" s="156"/>
      <c r="O477" s="156"/>
      <c r="P477" s="156"/>
      <c r="Q477" s="156"/>
      <c r="R477" s="157"/>
      <c r="S477" s="157"/>
      <c r="T477" s="157"/>
      <c r="U477" s="157"/>
      <c r="V477" s="157"/>
      <c r="W477" s="157"/>
      <c r="X477" s="157"/>
      <c r="Y477" s="157"/>
      <c r="Z477" s="147"/>
      <c r="AA477" s="147"/>
      <c r="AB477" s="147"/>
      <c r="AC477" s="147"/>
      <c r="AD477" s="147"/>
      <c r="AE477" s="147"/>
      <c r="AF477" s="147"/>
      <c r="AG477" s="147" t="s">
        <v>134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5">
      <c r="A478" s="173">
        <v>81</v>
      </c>
      <c r="B478" s="174" t="s">
        <v>539</v>
      </c>
      <c r="C478" s="189" t="s">
        <v>540</v>
      </c>
      <c r="D478" s="175" t="s">
        <v>128</v>
      </c>
      <c r="E478" s="176">
        <v>1024</v>
      </c>
      <c r="F478" s="177"/>
      <c r="G478" s="178">
        <f>ROUND(E478*F478,2)</f>
        <v>0</v>
      </c>
      <c r="H478" s="177"/>
      <c r="I478" s="178">
        <f>ROUND(E478*H478,2)</f>
        <v>0</v>
      </c>
      <c r="J478" s="177"/>
      <c r="K478" s="178">
        <f>ROUND(E478*J478,2)</f>
        <v>0</v>
      </c>
      <c r="L478" s="178">
        <v>15</v>
      </c>
      <c r="M478" s="178">
        <f>G478*(1+L478/100)</f>
        <v>0</v>
      </c>
      <c r="N478" s="176">
        <v>8.4999999999999995E-4</v>
      </c>
      <c r="O478" s="176">
        <f>ROUND(E478*N478,2)</f>
        <v>0.87</v>
      </c>
      <c r="P478" s="176">
        <v>0</v>
      </c>
      <c r="Q478" s="176">
        <f>ROUND(E478*P478,2)</f>
        <v>0</v>
      </c>
      <c r="R478" s="178"/>
      <c r="S478" s="178" t="s">
        <v>129</v>
      </c>
      <c r="T478" s="179" t="s">
        <v>129</v>
      </c>
      <c r="U478" s="157">
        <v>6.0000000000000001E-3</v>
      </c>
      <c r="V478" s="157">
        <f>ROUND(E478*U478,2)</f>
        <v>6.14</v>
      </c>
      <c r="W478" s="157"/>
      <c r="X478" s="157" t="s">
        <v>130</v>
      </c>
      <c r="Y478" s="157" t="s">
        <v>131</v>
      </c>
      <c r="Z478" s="147"/>
      <c r="AA478" s="147"/>
      <c r="AB478" s="147"/>
      <c r="AC478" s="147"/>
      <c r="AD478" s="147"/>
      <c r="AE478" s="147"/>
      <c r="AF478" s="147"/>
      <c r="AG478" s="147" t="s">
        <v>132</v>
      </c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2" x14ac:dyDescent="0.25">
      <c r="A479" s="154"/>
      <c r="B479" s="155"/>
      <c r="C479" s="190" t="s">
        <v>541</v>
      </c>
      <c r="D479" s="158"/>
      <c r="E479" s="159">
        <v>1024</v>
      </c>
      <c r="F479" s="157"/>
      <c r="G479" s="157"/>
      <c r="H479" s="157"/>
      <c r="I479" s="157"/>
      <c r="J479" s="157"/>
      <c r="K479" s="157"/>
      <c r="L479" s="157"/>
      <c r="M479" s="157"/>
      <c r="N479" s="156"/>
      <c r="O479" s="156"/>
      <c r="P479" s="156"/>
      <c r="Q479" s="156"/>
      <c r="R479" s="157"/>
      <c r="S479" s="157"/>
      <c r="T479" s="157"/>
      <c r="U479" s="157"/>
      <c r="V479" s="157"/>
      <c r="W479" s="157"/>
      <c r="X479" s="157"/>
      <c r="Y479" s="157"/>
      <c r="Z479" s="147"/>
      <c r="AA479" s="147"/>
      <c r="AB479" s="147"/>
      <c r="AC479" s="147"/>
      <c r="AD479" s="147"/>
      <c r="AE479" s="147"/>
      <c r="AF479" s="147"/>
      <c r="AG479" s="147" t="s">
        <v>134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5">
      <c r="A480" s="181">
        <v>82</v>
      </c>
      <c r="B480" s="182" t="s">
        <v>542</v>
      </c>
      <c r="C480" s="192" t="s">
        <v>543</v>
      </c>
      <c r="D480" s="183" t="s">
        <v>128</v>
      </c>
      <c r="E480" s="184">
        <v>512</v>
      </c>
      <c r="F480" s="185"/>
      <c r="G480" s="186">
        <f t="shared" ref="G480:G486" si="7">ROUND(E480*F480,2)</f>
        <v>0</v>
      </c>
      <c r="H480" s="185"/>
      <c r="I480" s="186">
        <f t="shared" ref="I480:I486" si="8">ROUND(E480*H480,2)</f>
        <v>0</v>
      </c>
      <c r="J480" s="185"/>
      <c r="K480" s="186">
        <f t="shared" ref="K480:K486" si="9">ROUND(E480*J480,2)</f>
        <v>0</v>
      </c>
      <c r="L480" s="186">
        <v>15</v>
      </c>
      <c r="M480" s="186">
        <f t="shared" ref="M480:M486" si="10">G480*(1+L480/100)</f>
        <v>0</v>
      </c>
      <c r="N480" s="184">
        <v>0</v>
      </c>
      <c r="O480" s="184">
        <f t="shared" ref="O480:O486" si="11">ROUND(E480*N480,2)</f>
        <v>0</v>
      </c>
      <c r="P480" s="184">
        <v>0</v>
      </c>
      <c r="Q480" s="184">
        <f t="shared" ref="Q480:Q486" si="12">ROUND(E480*P480,2)</f>
        <v>0</v>
      </c>
      <c r="R480" s="186"/>
      <c r="S480" s="186" t="s">
        <v>129</v>
      </c>
      <c r="T480" s="187" t="s">
        <v>129</v>
      </c>
      <c r="U480" s="157">
        <v>0.10199999999999999</v>
      </c>
      <c r="V480" s="157">
        <f t="shared" ref="V480:V486" si="13">ROUND(E480*U480,2)</f>
        <v>52.22</v>
      </c>
      <c r="W480" s="157"/>
      <c r="X480" s="157" t="s">
        <v>130</v>
      </c>
      <c r="Y480" s="157" t="s">
        <v>131</v>
      </c>
      <c r="Z480" s="147"/>
      <c r="AA480" s="147"/>
      <c r="AB480" s="147"/>
      <c r="AC480" s="147"/>
      <c r="AD480" s="147"/>
      <c r="AE480" s="147"/>
      <c r="AF480" s="147"/>
      <c r="AG480" s="147" t="s">
        <v>132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1" x14ac:dyDescent="0.25">
      <c r="A481" s="181">
        <v>83</v>
      </c>
      <c r="B481" s="182" t="s">
        <v>544</v>
      </c>
      <c r="C481" s="192" t="s">
        <v>545</v>
      </c>
      <c r="D481" s="183" t="s">
        <v>128</v>
      </c>
      <c r="E481" s="184">
        <v>512</v>
      </c>
      <c r="F481" s="185"/>
      <c r="G481" s="186">
        <f t="shared" si="7"/>
        <v>0</v>
      </c>
      <c r="H481" s="185"/>
      <c r="I481" s="186">
        <f t="shared" si="8"/>
        <v>0</v>
      </c>
      <c r="J481" s="185"/>
      <c r="K481" s="186">
        <f t="shared" si="9"/>
        <v>0</v>
      </c>
      <c r="L481" s="186">
        <v>15</v>
      </c>
      <c r="M481" s="186">
        <f t="shared" si="10"/>
        <v>0</v>
      </c>
      <c r="N481" s="184">
        <v>0</v>
      </c>
      <c r="O481" s="184">
        <f t="shared" si="11"/>
        <v>0</v>
      </c>
      <c r="P481" s="184">
        <v>0</v>
      </c>
      <c r="Q481" s="184">
        <f t="shared" si="12"/>
        <v>0</v>
      </c>
      <c r="R481" s="186"/>
      <c r="S481" s="186" t="s">
        <v>129</v>
      </c>
      <c r="T481" s="187" t="s">
        <v>129</v>
      </c>
      <c r="U481" s="157">
        <v>3.0300000000000001E-2</v>
      </c>
      <c r="V481" s="157">
        <f t="shared" si="13"/>
        <v>15.51</v>
      </c>
      <c r="W481" s="157"/>
      <c r="X481" s="157" t="s">
        <v>130</v>
      </c>
      <c r="Y481" s="157" t="s">
        <v>131</v>
      </c>
      <c r="Z481" s="147"/>
      <c r="AA481" s="147"/>
      <c r="AB481" s="147"/>
      <c r="AC481" s="147"/>
      <c r="AD481" s="147"/>
      <c r="AE481" s="147"/>
      <c r="AF481" s="147"/>
      <c r="AG481" s="147" t="s">
        <v>132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5">
      <c r="A482" s="181">
        <v>84</v>
      </c>
      <c r="B482" s="182" t="s">
        <v>546</v>
      </c>
      <c r="C482" s="192" t="s">
        <v>547</v>
      </c>
      <c r="D482" s="183" t="s">
        <v>128</v>
      </c>
      <c r="E482" s="184">
        <v>1024</v>
      </c>
      <c r="F482" s="185"/>
      <c r="G482" s="186">
        <f t="shared" si="7"/>
        <v>0</v>
      </c>
      <c r="H482" s="185"/>
      <c r="I482" s="186">
        <f t="shared" si="8"/>
        <v>0</v>
      </c>
      <c r="J482" s="185"/>
      <c r="K482" s="186">
        <f t="shared" si="9"/>
        <v>0</v>
      </c>
      <c r="L482" s="186">
        <v>15</v>
      </c>
      <c r="M482" s="186">
        <f t="shared" si="10"/>
        <v>0</v>
      </c>
      <c r="N482" s="184">
        <v>5.0000000000000002E-5</v>
      </c>
      <c r="O482" s="184">
        <f t="shared" si="11"/>
        <v>0.05</v>
      </c>
      <c r="P482" s="184">
        <v>0</v>
      </c>
      <c r="Q482" s="184">
        <f t="shared" si="12"/>
        <v>0</v>
      </c>
      <c r="R482" s="186"/>
      <c r="S482" s="186" t="s">
        <v>129</v>
      </c>
      <c r="T482" s="187" t="s">
        <v>129</v>
      </c>
      <c r="U482" s="157">
        <v>0</v>
      </c>
      <c r="V482" s="157">
        <f t="shared" si="13"/>
        <v>0</v>
      </c>
      <c r="W482" s="157"/>
      <c r="X482" s="157" t="s">
        <v>130</v>
      </c>
      <c r="Y482" s="157" t="s">
        <v>131</v>
      </c>
      <c r="Z482" s="147"/>
      <c r="AA482" s="147"/>
      <c r="AB482" s="147"/>
      <c r="AC482" s="147"/>
      <c r="AD482" s="147"/>
      <c r="AE482" s="147"/>
      <c r="AF482" s="147"/>
      <c r="AG482" s="147" t="s">
        <v>132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5">
      <c r="A483" s="181">
        <v>85</v>
      </c>
      <c r="B483" s="182" t="s">
        <v>548</v>
      </c>
      <c r="C483" s="192" t="s">
        <v>549</v>
      </c>
      <c r="D483" s="183" t="s">
        <v>128</v>
      </c>
      <c r="E483" s="184">
        <v>512</v>
      </c>
      <c r="F483" s="185"/>
      <c r="G483" s="186">
        <f t="shared" si="7"/>
        <v>0</v>
      </c>
      <c r="H483" s="185"/>
      <c r="I483" s="186">
        <f t="shared" si="8"/>
        <v>0</v>
      </c>
      <c r="J483" s="185"/>
      <c r="K483" s="186">
        <f t="shared" si="9"/>
        <v>0</v>
      </c>
      <c r="L483" s="186">
        <v>15</v>
      </c>
      <c r="M483" s="186">
        <f t="shared" si="10"/>
        <v>0</v>
      </c>
      <c r="N483" s="184">
        <v>0</v>
      </c>
      <c r="O483" s="184">
        <f t="shared" si="11"/>
        <v>0</v>
      </c>
      <c r="P483" s="184">
        <v>0</v>
      </c>
      <c r="Q483" s="184">
        <f t="shared" si="12"/>
        <v>0</v>
      </c>
      <c r="R483" s="186"/>
      <c r="S483" s="186" t="s">
        <v>129</v>
      </c>
      <c r="T483" s="187" t="s">
        <v>129</v>
      </c>
      <c r="U483" s="157">
        <v>1.7999999999999999E-2</v>
      </c>
      <c r="V483" s="157">
        <f t="shared" si="13"/>
        <v>9.2200000000000006</v>
      </c>
      <c r="W483" s="157"/>
      <c r="X483" s="157" t="s">
        <v>130</v>
      </c>
      <c r="Y483" s="157" t="s">
        <v>131</v>
      </c>
      <c r="Z483" s="147"/>
      <c r="AA483" s="147"/>
      <c r="AB483" s="147"/>
      <c r="AC483" s="147"/>
      <c r="AD483" s="147"/>
      <c r="AE483" s="147"/>
      <c r="AF483" s="147"/>
      <c r="AG483" s="147" t="s">
        <v>132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5">
      <c r="A484" s="181">
        <v>86</v>
      </c>
      <c r="B484" s="182" t="s">
        <v>550</v>
      </c>
      <c r="C484" s="192" t="s">
        <v>551</v>
      </c>
      <c r="D484" s="183" t="s">
        <v>145</v>
      </c>
      <c r="E484" s="184">
        <v>4</v>
      </c>
      <c r="F484" s="185"/>
      <c r="G484" s="186">
        <f t="shared" si="7"/>
        <v>0</v>
      </c>
      <c r="H484" s="185"/>
      <c r="I484" s="186">
        <f t="shared" si="8"/>
        <v>0</v>
      </c>
      <c r="J484" s="185"/>
      <c r="K484" s="186">
        <f t="shared" si="9"/>
        <v>0</v>
      </c>
      <c r="L484" s="186">
        <v>15</v>
      </c>
      <c r="M484" s="186">
        <f t="shared" si="10"/>
        <v>0</v>
      </c>
      <c r="N484" s="184">
        <v>2.1909999999999999E-2</v>
      </c>
      <c r="O484" s="184">
        <f t="shared" si="11"/>
        <v>0.09</v>
      </c>
      <c r="P484" s="184">
        <v>0</v>
      </c>
      <c r="Q484" s="184">
        <f t="shared" si="12"/>
        <v>0</v>
      </c>
      <c r="R484" s="186"/>
      <c r="S484" s="186" t="s">
        <v>129</v>
      </c>
      <c r="T484" s="187" t="s">
        <v>129</v>
      </c>
      <c r="U484" s="157">
        <v>0.20300000000000001</v>
      </c>
      <c r="V484" s="157">
        <f t="shared" si="13"/>
        <v>0.81</v>
      </c>
      <c r="W484" s="157"/>
      <c r="X484" s="157" t="s">
        <v>130</v>
      </c>
      <c r="Y484" s="157" t="s">
        <v>131</v>
      </c>
      <c r="Z484" s="147"/>
      <c r="AA484" s="147"/>
      <c r="AB484" s="147"/>
      <c r="AC484" s="147"/>
      <c r="AD484" s="147"/>
      <c r="AE484" s="147"/>
      <c r="AF484" s="147"/>
      <c r="AG484" s="147" t="s">
        <v>132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5">
      <c r="A485" s="181">
        <v>87</v>
      </c>
      <c r="B485" s="182" t="s">
        <v>552</v>
      </c>
      <c r="C485" s="192" t="s">
        <v>553</v>
      </c>
      <c r="D485" s="183" t="s">
        <v>145</v>
      </c>
      <c r="E485" s="184">
        <v>8</v>
      </c>
      <c r="F485" s="185"/>
      <c r="G485" s="186">
        <f t="shared" si="7"/>
        <v>0</v>
      </c>
      <c r="H485" s="185"/>
      <c r="I485" s="186">
        <f t="shared" si="8"/>
        <v>0</v>
      </c>
      <c r="J485" s="185"/>
      <c r="K485" s="186">
        <f t="shared" si="9"/>
        <v>0</v>
      </c>
      <c r="L485" s="186">
        <v>15</v>
      </c>
      <c r="M485" s="186">
        <f t="shared" si="10"/>
        <v>0</v>
      </c>
      <c r="N485" s="184">
        <v>1.7600000000000001E-3</v>
      </c>
      <c r="O485" s="184">
        <f t="shared" si="11"/>
        <v>0.01</v>
      </c>
      <c r="P485" s="184">
        <v>0</v>
      </c>
      <c r="Q485" s="184">
        <f t="shared" si="12"/>
        <v>0</v>
      </c>
      <c r="R485" s="186"/>
      <c r="S485" s="186" t="s">
        <v>129</v>
      </c>
      <c r="T485" s="187" t="s">
        <v>129</v>
      </c>
      <c r="U485" s="157">
        <v>8.0000000000000002E-3</v>
      </c>
      <c r="V485" s="157">
        <f t="shared" si="13"/>
        <v>0.06</v>
      </c>
      <c r="W485" s="157"/>
      <c r="X485" s="157" t="s">
        <v>130</v>
      </c>
      <c r="Y485" s="157" t="s">
        <v>131</v>
      </c>
      <c r="Z485" s="147"/>
      <c r="AA485" s="147"/>
      <c r="AB485" s="147"/>
      <c r="AC485" s="147"/>
      <c r="AD485" s="147"/>
      <c r="AE485" s="147"/>
      <c r="AF485" s="147"/>
      <c r="AG485" s="147" t="s">
        <v>132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5">
      <c r="A486" s="181">
        <v>88</v>
      </c>
      <c r="B486" s="182" t="s">
        <v>554</v>
      </c>
      <c r="C486" s="192" t="s">
        <v>555</v>
      </c>
      <c r="D486" s="183" t="s">
        <v>145</v>
      </c>
      <c r="E486" s="184">
        <v>4</v>
      </c>
      <c r="F486" s="185"/>
      <c r="G486" s="186">
        <f t="shared" si="7"/>
        <v>0</v>
      </c>
      <c r="H486" s="185"/>
      <c r="I486" s="186">
        <f t="shared" si="8"/>
        <v>0</v>
      </c>
      <c r="J486" s="185"/>
      <c r="K486" s="186">
        <f t="shared" si="9"/>
        <v>0</v>
      </c>
      <c r="L486" s="186">
        <v>15</v>
      </c>
      <c r="M486" s="186">
        <f t="shared" si="10"/>
        <v>0</v>
      </c>
      <c r="N486" s="184">
        <v>0</v>
      </c>
      <c r="O486" s="184">
        <f t="shared" si="11"/>
        <v>0</v>
      </c>
      <c r="P486" s="184">
        <v>0</v>
      </c>
      <c r="Q486" s="184">
        <f t="shared" si="12"/>
        <v>0</v>
      </c>
      <c r="R486" s="186"/>
      <c r="S486" s="186" t="s">
        <v>129</v>
      </c>
      <c r="T486" s="187" t="s">
        <v>129</v>
      </c>
      <c r="U486" s="157">
        <v>0.13100000000000001</v>
      </c>
      <c r="V486" s="157">
        <f t="shared" si="13"/>
        <v>0.52</v>
      </c>
      <c r="W486" s="157"/>
      <c r="X486" s="157" t="s">
        <v>130</v>
      </c>
      <c r="Y486" s="157" t="s">
        <v>131</v>
      </c>
      <c r="Z486" s="147"/>
      <c r="AA486" s="147"/>
      <c r="AB486" s="147"/>
      <c r="AC486" s="147"/>
      <c r="AD486" s="147"/>
      <c r="AE486" s="147"/>
      <c r="AF486" s="147"/>
      <c r="AG486" s="147" t="s">
        <v>132</v>
      </c>
      <c r="AH486" s="147"/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ht="26.4" x14ac:dyDescent="0.25">
      <c r="A487" s="166" t="s">
        <v>124</v>
      </c>
      <c r="B487" s="167" t="s">
        <v>73</v>
      </c>
      <c r="C487" s="188" t="s">
        <v>74</v>
      </c>
      <c r="D487" s="168"/>
      <c r="E487" s="169"/>
      <c r="F487" s="170"/>
      <c r="G487" s="170">
        <f>SUMIF(AG488:AG513,"&lt;&gt;NOR",G488:G513)</f>
        <v>0</v>
      </c>
      <c r="H487" s="170"/>
      <c r="I487" s="170">
        <f>SUM(I488:I513)</f>
        <v>0</v>
      </c>
      <c r="J487" s="170"/>
      <c r="K487" s="170">
        <f>SUM(K488:K513)</f>
        <v>0</v>
      </c>
      <c r="L487" s="170"/>
      <c r="M487" s="170">
        <f>SUM(M488:M513)</f>
        <v>0</v>
      </c>
      <c r="N487" s="169"/>
      <c r="O487" s="169">
        <f>SUM(O488:O513)</f>
        <v>0</v>
      </c>
      <c r="P487" s="169"/>
      <c r="Q487" s="169">
        <f>SUM(Q488:Q513)</f>
        <v>0</v>
      </c>
      <c r="R487" s="170"/>
      <c r="S487" s="170"/>
      <c r="T487" s="171"/>
      <c r="U487" s="165"/>
      <c r="V487" s="165">
        <f>SUM(V488:V513)</f>
        <v>1</v>
      </c>
      <c r="W487" s="165"/>
      <c r="X487" s="165"/>
      <c r="Y487" s="165"/>
      <c r="AG487" t="s">
        <v>125</v>
      </c>
    </row>
    <row r="488" spans="1:60" outlineLevel="1" x14ac:dyDescent="0.25">
      <c r="A488" s="173">
        <v>89</v>
      </c>
      <c r="B488" s="174" t="s">
        <v>556</v>
      </c>
      <c r="C488" s="189" t="s">
        <v>557</v>
      </c>
      <c r="D488" s="175" t="s">
        <v>378</v>
      </c>
      <c r="E488" s="176">
        <v>4</v>
      </c>
      <c r="F488" s="177"/>
      <c r="G488" s="178">
        <f>ROUND(E488*F488,2)</f>
        <v>0</v>
      </c>
      <c r="H488" s="177"/>
      <c r="I488" s="178">
        <f>ROUND(E488*H488,2)</f>
        <v>0</v>
      </c>
      <c r="J488" s="177"/>
      <c r="K488" s="178">
        <f>ROUND(E488*J488,2)</f>
        <v>0</v>
      </c>
      <c r="L488" s="178">
        <v>15</v>
      </c>
      <c r="M488" s="178">
        <f>G488*(1+L488/100)</f>
        <v>0</v>
      </c>
      <c r="N488" s="176">
        <v>4.0000000000000003E-5</v>
      </c>
      <c r="O488" s="176">
        <f>ROUND(E488*N488,2)</f>
        <v>0</v>
      </c>
      <c r="P488" s="176">
        <v>0</v>
      </c>
      <c r="Q488" s="176">
        <f>ROUND(E488*P488,2)</f>
        <v>0</v>
      </c>
      <c r="R488" s="178"/>
      <c r="S488" s="178" t="s">
        <v>129</v>
      </c>
      <c r="T488" s="179" t="s">
        <v>129</v>
      </c>
      <c r="U488" s="157">
        <v>0.25</v>
      </c>
      <c r="V488" s="157">
        <f>ROUND(E488*U488,2)</f>
        <v>1</v>
      </c>
      <c r="W488" s="157"/>
      <c r="X488" s="157" t="s">
        <v>130</v>
      </c>
      <c r="Y488" s="157" t="s">
        <v>131</v>
      </c>
      <c r="Z488" s="147"/>
      <c r="AA488" s="147"/>
      <c r="AB488" s="147"/>
      <c r="AC488" s="147"/>
      <c r="AD488" s="147"/>
      <c r="AE488" s="147"/>
      <c r="AF488" s="147"/>
      <c r="AG488" s="147" t="s">
        <v>132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2" x14ac:dyDescent="0.25">
      <c r="A489" s="154"/>
      <c r="B489" s="155"/>
      <c r="C489" s="190" t="s">
        <v>558</v>
      </c>
      <c r="D489" s="158"/>
      <c r="E489" s="159">
        <v>2</v>
      </c>
      <c r="F489" s="157"/>
      <c r="G489" s="157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7"/>
      <c r="AA489" s="147"/>
      <c r="AB489" s="147"/>
      <c r="AC489" s="147"/>
      <c r="AD489" s="147"/>
      <c r="AE489" s="147"/>
      <c r="AF489" s="147"/>
      <c r="AG489" s="147" t="s">
        <v>134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3" x14ac:dyDescent="0.25">
      <c r="A490" s="154"/>
      <c r="B490" s="155"/>
      <c r="C490" s="190" t="s">
        <v>559</v>
      </c>
      <c r="D490" s="158"/>
      <c r="E490" s="159">
        <v>1</v>
      </c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7"/>
      <c r="AA490" s="147"/>
      <c r="AB490" s="147"/>
      <c r="AC490" s="147"/>
      <c r="AD490" s="147"/>
      <c r="AE490" s="147"/>
      <c r="AF490" s="147"/>
      <c r="AG490" s="147" t="s">
        <v>134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3" x14ac:dyDescent="0.25">
      <c r="A491" s="154"/>
      <c r="B491" s="155"/>
      <c r="C491" s="190" t="s">
        <v>560</v>
      </c>
      <c r="D491" s="158"/>
      <c r="E491" s="159">
        <v>1</v>
      </c>
      <c r="F491" s="157"/>
      <c r="G491" s="157"/>
      <c r="H491" s="157"/>
      <c r="I491" s="157"/>
      <c r="J491" s="157"/>
      <c r="K491" s="157"/>
      <c r="L491" s="157"/>
      <c r="M491" s="157"/>
      <c r="N491" s="156"/>
      <c r="O491" s="156"/>
      <c r="P491" s="156"/>
      <c r="Q491" s="156"/>
      <c r="R491" s="157"/>
      <c r="S491" s="157"/>
      <c r="T491" s="157"/>
      <c r="U491" s="157"/>
      <c r="V491" s="157"/>
      <c r="W491" s="157"/>
      <c r="X491" s="157"/>
      <c r="Y491" s="157"/>
      <c r="Z491" s="147"/>
      <c r="AA491" s="147"/>
      <c r="AB491" s="147"/>
      <c r="AC491" s="147"/>
      <c r="AD491" s="147"/>
      <c r="AE491" s="147"/>
      <c r="AF491" s="147"/>
      <c r="AG491" s="147" t="s">
        <v>134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5">
      <c r="A492" s="181">
        <v>90</v>
      </c>
      <c r="B492" s="182" t="s">
        <v>561</v>
      </c>
      <c r="C492" s="192" t="s">
        <v>562</v>
      </c>
      <c r="D492" s="183" t="s">
        <v>248</v>
      </c>
      <c r="E492" s="184">
        <v>1</v>
      </c>
      <c r="F492" s="185"/>
      <c r="G492" s="186">
        <f>ROUND(E492*F492,2)</f>
        <v>0</v>
      </c>
      <c r="H492" s="185"/>
      <c r="I492" s="186">
        <f>ROUND(E492*H492,2)</f>
        <v>0</v>
      </c>
      <c r="J492" s="185"/>
      <c r="K492" s="186">
        <f>ROUND(E492*J492,2)</f>
        <v>0</v>
      </c>
      <c r="L492" s="186">
        <v>15</v>
      </c>
      <c r="M492" s="186">
        <f>G492*(1+L492/100)</f>
        <v>0</v>
      </c>
      <c r="N492" s="184">
        <v>0</v>
      </c>
      <c r="O492" s="184">
        <f>ROUND(E492*N492,2)</f>
        <v>0</v>
      </c>
      <c r="P492" s="184">
        <v>0</v>
      </c>
      <c r="Q492" s="184">
        <f>ROUND(E492*P492,2)</f>
        <v>0</v>
      </c>
      <c r="R492" s="186"/>
      <c r="S492" s="186" t="s">
        <v>249</v>
      </c>
      <c r="T492" s="187" t="s">
        <v>250</v>
      </c>
      <c r="U492" s="157">
        <v>0</v>
      </c>
      <c r="V492" s="157">
        <f>ROUND(E492*U492,2)</f>
        <v>0</v>
      </c>
      <c r="W492" s="157"/>
      <c r="X492" s="157" t="s">
        <v>130</v>
      </c>
      <c r="Y492" s="157" t="s">
        <v>131</v>
      </c>
      <c r="Z492" s="147"/>
      <c r="AA492" s="147"/>
      <c r="AB492" s="147"/>
      <c r="AC492" s="147"/>
      <c r="AD492" s="147"/>
      <c r="AE492" s="147"/>
      <c r="AF492" s="147"/>
      <c r="AG492" s="147" t="s">
        <v>132</v>
      </c>
      <c r="AH492" s="147"/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5">
      <c r="A493" s="173">
        <v>91</v>
      </c>
      <c r="B493" s="174" t="s">
        <v>563</v>
      </c>
      <c r="C493" s="189" t="s">
        <v>564</v>
      </c>
      <c r="D493" s="175" t="s">
        <v>401</v>
      </c>
      <c r="E493" s="176">
        <v>5</v>
      </c>
      <c r="F493" s="177"/>
      <c r="G493" s="178">
        <f>ROUND(E493*F493,2)</f>
        <v>0</v>
      </c>
      <c r="H493" s="177"/>
      <c r="I493" s="178">
        <f>ROUND(E493*H493,2)</f>
        <v>0</v>
      </c>
      <c r="J493" s="177"/>
      <c r="K493" s="178">
        <f>ROUND(E493*J493,2)</f>
        <v>0</v>
      </c>
      <c r="L493" s="178">
        <v>15</v>
      </c>
      <c r="M493" s="178">
        <f>G493*(1+L493/100)</f>
        <v>0</v>
      </c>
      <c r="N493" s="176">
        <v>0</v>
      </c>
      <c r="O493" s="176">
        <f>ROUND(E493*N493,2)</f>
        <v>0</v>
      </c>
      <c r="P493" s="176">
        <v>0</v>
      </c>
      <c r="Q493" s="176">
        <f>ROUND(E493*P493,2)</f>
        <v>0</v>
      </c>
      <c r="R493" s="178"/>
      <c r="S493" s="178" t="s">
        <v>249</v>
      </c>
      <c r="T493" s="179" t="s">
        <v>250</v>
      </c>
      <c r="U493" s="157">
        <v>0</v>
      </c>
      <c r="V493" s="157">
        <f>ROUND(E493*U493,2)</f>
        <v>0</v>
      </c>
      <c r="W493" s="157"/>
      <c r="X493" s="157" t="s">
        <v>130</v>
      </c>
      <c r="Y493" s="157" t="s">
        <v>131</v>
      </c>
      <c r="Z493" s="147"/>
      <c r="AA493" s="147"/>
      <c r="AB493" s="147"/>
      <c r="AC493" s="147"/>
      <c r="AD493" s="147"/>
      <c r="AE493" s="147"/>
      <c r="AF493" s="147"/>
      <c r="AG493" s="147" t="s">
        <v>132</v>
      </c>
      <c r="AH493" s="147"/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2" x14ac:dyDescent="0.25">
      <c r="A494" s="154"/>
      <c r="B494" s="155"/>
      <c r="C494" s="190" t="s">
        <v>565</v>
      </c>
      <c r="D494" s="158"/>
      <c r="E494" s="159">
        <v>5</v>
      </c>
      <c r="F494" s="157"/>
      <c r="G494" s="157"/>
      <c r="H494" s="157"/>
      <c r="I494" s="157"/>
      <c r="J494" s="157"/>
      <c r="K494" s="157"/>
      <c r="L494" s="157"/>
      <c r="M494" s="157"/>
      <c r="N494" s="156"/>
      <c r="O494" s="156"/>
      <c r="P494" s="156"/>
      <c r="Q494" s="156"/>
      <c r="R494" s="157"/>
      <c r="S494" s="157"/>
      <c r="T494" s="157"/>
      <c r="U494" s="157"/>
      <c r="V494" s="157"/>
      <c r="W494" s="157"/>
      <c r="X494" s="157"/>
      <c r="Y494" s="157"/>
      <c r="Z494" s="147"/>
      <c r="AA494" s="147"/>
      <c r="AB494" s="147"/>
      <c r="AC494" s="147"/>
      <c r="AD494" s="147"/>
      <c r="AE494" s="147"/>
      <c r="AF494" s="147"/>
      <c r="AG494" s="147" t="s">
        <v>134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5">
      <c r="A495" s="173">
        <v>92</v>
      </c>
      <c r="B495" s="174" t="s">
        <v>566</v>
      </c>
      <c r="C495" s="189" t="s">
        <v>567</v>
      </c>
      <c r="D495" s="175" t="s">
        <v>568</v>
      </c>
      <c r="E495" s="176">
        <v>35</v>
      </c>
      <c r="F495" s="177"/>
      <c r="G495" s="178">
        <f>ROUND(E495*F495,2)</f>
        <v>0</v>
      </c>
      <c r="H495" s="177"/>
      <c r="I495" s="178">
        <f>ROUND(E495*H495,2)</f>
        <v>0</v>
      </c>
      <c r="J495" s="177"/>
      <c r="K495" s="178">
        <f>ROUND(E495*J495,2)</f>
        <v>0</v>
      </c>
      <c r="L495" s="178">
        <v>15</v>
      </c>
      <c r="M495" s="178">
        <f>G495*(1+L495/100)</f>
        <v>0</v>
      </c>
      <c r="N495" s="176">
        <v>0</v>
      </c>
      <c r="O495" s="176">
        <f>ROUND(E495*N495,2)</f>
        <v>0</v>
      </c>
      <c r="P495" s="176">
        <v>0</v>
      </c>
      <c r="Q495" s="176">
        <f>ROUND(E495*P495,2)</f>
        <v>0</v>
      </c>
      <c r="R495" s="178"/>
      <c r="S495" s="178" t="s">
        <v>249</v>
      </c>
      <c r="T495" s="179" t="s">
        <v>250</v>
      </c>
      <c r="U495" s="157">
        <v>0</v>
      </c>
      <c r="V495" s="157">
        <f>ROUND(E495*U495,2)</f>
        <v>0</v>
      </c>
      <c r="W495" s="157"/>
      <c r="X495" s="157" t="s">
        <v>130</v>
      </c>
      <c r="Y495" s="157" t="s">
        <v>131</v>
      </c>
      <c r="Z495" s="147"/>
      <c r="AA495" s="147"/>
      <c r="AB495" s="147"/>
      <c r="AC495" s="147"/>
      <c r="AD495" s="147"/>
      <c r="AE495" s="147"/>
      <c r="AF495" s="147"/>
      <c r="AG495" s="147" t="s">
        <v>132</v>
      </c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2" x14ac:dyDescent="0.25">
      <c r="A496" s="154"/>
      <c r="B496" s="155"/>
      <c r="C496" s="255" t="s">
        <v>569</v>
      </c>
      <c r="D496" s="256"/>
      <c r="E496" s="256"/>
      <c r="F496" s="256"/>
      <c r="G496" s="256"/>
      <c r="H496" s="157"/>
      <c r="I496" s="157"/>
      <c r="J496" s="157"/>
      <c r="K496" s="157"/>
      <c r="L496" s="157"/>
      <c r="M496" s="157"/>
      <c r="N496" s="156"/>
      <c r="O496" s="156"/>
      <c r="P496" s="156"/>
      <c r="Q496" s="156"/>
      <c r="R496" s="157"/>
      <c r="S496" s="157"/>
      <c r="T496" s="157"/>
      <c r="U496" s="157"/>
      <c r="V496" s="157"/>
      <c r="W496" s="157"/>
      <c r="X496" s="157"/>
      <c r="Y496" s="157"/>
      <c r="Z496" s="147"/>
      <c r="AA496" s="147"/>
      <c r="AB496" s="147"/>
      <c r="AC496" s="147"/>
      <c r="AD496" s="147"/>
      <c r="AE496" s="147"/>
      <c r="AF496" s="147"/>
      <c r="AG496" s="147" t="s">
        <v>180</v>
      </c>
      <c r="AH496" s="147"/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5">
      <c r="A497" s="181">
        <v>93</v>
      </c>
      <c r="B497" s="182" t="s">
        <v>570</v>
      </c>
      <c r="C497" s="192" t="s">
        <v>571</v>
      </c>
      <c r="D497" s="183" t="s">
        <v>248</v>
      </c>
      <c r="E497" s="184">
        <v>1</v>
      </c>
      <c r="F497" s="185"/>
      <c r="G497" s="186">
        <f>ROUND(E497*F497,2)</f>
        <v>0</v>
      </c>
      <c r="H497" s="185"/>
      <c r="I497" s="186">
        <f>ROUND(E497*H497,2)</f>
        <v>0</v>
      </c>
      <c r="J497" s="185"/>
      <c r="K497" s="186">
        <f>ROUND(E497*J497,2)</f>
        <v>0</v>
      </c>
      <c r="L497" s="186">
        <v>15</v>
      </c>
      <c r="M497" s="186">
        <f>G497*(1+L497/100)</f>
        <v>0</v>
      </c>
      <c r="N497" s="184">
        <v>0</v>
      </c>
      <c r="O497" s="184">
        <f>ROUND(E497*N497,2)</f>
        <v>0</v>
      </c>
      <c r="P497" s="184">
        <v>0</v>
      </c>
      <c r="Q497" s="184">
        <f>ROUND(E497*P497,2)</f>
        <v>0</v>
      </c>
      <c r="R497" s="186"/>
      <c r="S497" s="186" t="s">
        <v>249</v>
      </c>
      <c r="T497" s="187" t="s">
        <v>250</v>
      </c>
      <c r="U497" s="157">
        <v>0</v>
      </c>
      <c r="V497" s="157">
        <f>ROUND(E497*U497,2)</f>
        <v>0</v>
      </c>
      <c r="W497" s="157"/>
      <c r="X497" s="157" t="s">
        <v>130</v>
      </c>
      <c r="Y497" s="157" t="s">
        <v>131</v>
      </c>
      <c r="Z497" s="147"/>
      <c r="AA497" s="147"/>
      <c r="AB497" s="147"/>
      <c r="AC497" s="147"/>
      <c r="AD497" s="147"/>
      <c r="AE497" s="147"/>
      <c r="AF497" s="147"/>
      <c r="AG497" s="147" t="s">
        <v>132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1" x14ac:dyDescent="0.25">
      <c r="A498" s="173">
        <v>94</v>
      </c>
      <c r="B498" s="174" t="s">
        <v>572</v>
      </c>
      <c r="C498" s="189" t="s">
        <v>573</v>
      </c>
      <c r="D498" s="175" t="s">
        <v>248</v>
      </c>
      <c r="E498" s="176">
        <v>2</v>
      </c>
      <c r="F498" s="177"/>
      <c r="G498" s="178">
        <f>ROUND(E498*F498,2)</f>
        <v>0</v>
      </c>
      <c r="H498" s="177"/>
      <c r="I498" s="178">
        <f>ROUND(E498*H498,2)</f>
        <v>0</v>
      </c>
      <c r="J498" s="177"/>
      <c r="K498" s="178">
        <f>ROUND(E498*J498,2)</f>
        <v>0</v>
      </c>
      <c r="L498" s="178">
        <v>15</v>
      </c>
      <c r="M498" s="178">
        <f>G498*(1+L498/100)</f>
        <v>0</v>
      </c>
      <c r="N498" s="176">
        <v>0</v>
      </c>
      <c r="O498" s="176">
        <f>ROUND(E498*N498,2)</f>
        <v>0</v>
      </c>
      <c r="P498" s="176">
        <v>0</v>
      </c>
      <c r="Q498" s="176">
        <f>ROUND(E498*P498,2)</f>
        <v>0</v>
      </c>
      <c r="R498" s="178"/>
      <c r="S498" s="178" t="s">
        <v>249</v>
      </c>
      <c r="T498" s="179" t="s">
        <v>250</v>
      </c>
      <c r="U498" s="157">
        <v>0</v>
      </c>
      <c r="V498" s="157">
        <f>ROUND(E498*U498,2)</f>
        <v>0</v>
      </c>
      <c r="W498" s="157"/>
      <c r="X498" s="157" t="s">
        <v>130</v>
      </c>
      <c r="Y498" s="157" t="s">
        <v>131</v>
      </c>
      <c r="Z498" s="147"/>
      <c r="AA498" s="147"/>
      <c r="AB498" s="147"/>
      <c r="AC498" s="147"/>
      <c r="AD498" s="147"/>
      <c r="AE498" s="147"/>
      <c r="AF498" s="147"/>
      <c r="AG498" s="147" t="s">
        <v>132</v>
      </c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2" x14ac:dyDescent="0.25">
      <c r="A499" s="154"/>
      <c r="B499" s="155"/>
      <c r="C499" s="190" t="s">
        <v>574</v>
      </c>
      <c r="D499" s="158"/>
      <c r="E499" s="159">
        <v>1</v>
      </c>
      <c r="F499" s="157"/>
      <c r="G499" s="157"/>
      <c r="H499" s="157"/>
      <c r="I499" s="157"/>
      <c r="J499" s="157"/>
      <c r="K499" s="157"/>
      <c r="L499" s="157"/>
      <c r="M499" s="157"/>
      <c r="N499" s="156"/>
      <c r="O499" s="156"/>
      <c r="P499" s="156"/>
      <c r="Q499" s="156"/>
      <c r="R499" s="157"/>
      <c r="S499" s="157"/>
      <c r="T499" s="157"/>
      <c r="U499" s="157"/>
      <c r="V499" s="157"/>
      <c r="W499" s="157"/>
      <c r="X499" s="157"/>
      <c r="Y499" s="157"/>
      <c r="Z499" s="147"/>
      <c r="AA499" s="147"/>
      <c r="AB499" s="147"/>
      <c r="AC499" s="147"/>
      <c r="AD499" s="147"/>
      <c r="AE499" s="147"/>
      <c r="AF499" s="147"/>
      <c r="AG499" s="147" t="s">
        <v>134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3" x14ac:dyDescent="0.25">
      <c r="A500" s="154"/>
      <c r="B500" s="155"/>
      <c r="C500" s="190" t="s">
        <v>575</v>
      </c>
      <c r="D500" s="158"/>
      <c r="E500" s="159">
        <v>1</v>
      </c>
      <c r="F500" s="157"/>
      <c r="G500" s="157"/>
      <c r="H500" s="157"/>
      <c r="I500" s="157"/>
      <c r="J500" s="157"/>
      <c r="K500" s="157"/>
      <c r="L500" s="157"/>
      <c r="M500" s="157"/>
      <c r="N500" s="156"/>
      <c r="O500" s="156"/>
      <c r="P500" s="156"/>
      <c r="Q500" s="156"/>
      <c r="R500" s="157"/>
      <c r="S500" s="157"/>
      <c r="T500" s="157"/>
      <c r="U500" s="157"/>
      <c r="V500" s="157"/>
      <c r="W500" s="157"/>
      <c r="X500" s="157"/>
      <c r="Y500" s="157"/>
      <c r="Z500" s="147"/>
      <c r="AA500" s="147"/>
      <c r="AB500" s="147"/>
      <c r="AC500" s="147"/>
      <c r="AD500" s="147"/>
      <c r="AE500" s="147"/>
      <c r="AF500" s="147"/>
      <c r="AG500" s="147" t="s">
        <v>134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5">
      <c r="A501" s="173">
        <v>95</v>
      </c>
      <c r="B501" s="174" t="s">
        <v>576</v>
      </c>
      <c r="C501" s="189" t="s">
        <v>577</v>
      </c>
      <c r="D501" s="175" t="s">
        <v>248</v>
      </c>
      <c r="E501" s="176">
        <v>2</v>
      </c>
      <c r="F501" s="177"/>
      <c r="G501" s="178">
        <f>ROUND(E501*F501,2)</f>
        <v>0</v>
      </c>
      <c r="H501" s="177"/>
      <c r="I501" s="178">
        <f>ROUND(E501*H501,2)</f>
        <v>0</v>
      </c>
      <c r="J501" s="177"/>
      <c r="K501" s="178">
        <f>ROUND(E501*J501,2)</f>
        <v>0</v>
      </c>
      <c r="L501" s="178">
        <v>15</v>
      </c>
      <c r="M501" s="178">
        <f>G501*(1+L501/100)</f>
        <v>0</v>
      </c>
      <c r="N501" s="176">
        <v>0</v>
      </c>
      <c r="O501" s="176">
        <f>ROUND(E501*N501,2)</f>
        <v>0</v>
      </c>
      <c r="P501" s="176">
        <v>0</v>
      </c>
      <c r="Q501" s="176">
        <f>ROUND(E501*P501,2)</f>
        <v>0</v>
      </c>
      <c r="R501" s="178"/>
      <c r="S501" s="178" t="s">
        <v>249</v>
      </c>
      <c r="T501" s="179" t="s">
        <v>250</v>
      </c>
      <c r="U501" s="157">
        <v>0</v>
      </c>
      <c r="V501" s="157">
        <f>ROUND(E501*U501,2)</f>
        <v>0</v>
      </c>
      <c r="W501" s="157"/>
      <c r="X501" s="157" t="s">
        <v>130</v>
      </c>
      <c r="Y501" s="157" t="s">
        <v>131</v>
      </c>
      <c r="Z501" s="147"/>
      <c r="AA501" s="147"/>
      <c r="AB501" s="147"/>
      <c r="AC501" s="147"/>
      <c r="AD501" s="147"/>
      <c r="AE501" s="147"/>
      <c r="AF501" s="147"/>
      <c r="AG501" s="147" t="s">
        <v>132</v>
      </c>
      <c r="AH501" s="147"/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2" x14ac:dyDescent="0.25">
      <c r="A502" s="154"/>
      <c r="B502" s="155"/>
      <c r="C502" s="190" t="s">
        <v>578</v>
      </c>
      <c r="D502" s="158"/>
      <c r="E502" s="159">
        <v>1</v>
      </c>
      <c r="F502" s="157"/>
      <c r="G502" s="157"/>
      <c r="H502" s="157"/>
      <c r="I502" s="157"/>
      <c r="J502" s="157"/>
      <c r="K502" s="157"/>
      <c r="L502" s="157"/>
      <c r="M502" s="157"/>
      <c r="N502" s="156"/>
      <c r="O502" s="156"/>
      <c r="P502" s="156"/>
      <c r="Q502" s="156"/>
      <c r="R502" s="157"/>
      <c r="S502" s="157"/>
      <c r="T502" s="157"/>
      <c r="U502" s="157"/>
      <c r="V502" s="157"/>
      <c r="W502" s="157"/>
      <c r="X502" s="157"/>
      <c r="Y502" s="157"/>
      <c r="Z502" s="147"/>
      <c r="AA502" s="147"/>
      <c r="AB502" s="147"/>
      <c r="AC502" s="147"/>
      <c r="AD502" s="147"/>
      <c r="AE502" s="147"/>
      <c r="AF502" s="147"/>
      <c r="AG502" s="147" t="s">
        <v>134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3" x14ac:dyDescent="0.25">
      <c r="A503" s="154"/>
      <c r="B503" s="155"/>
      <c r="C503" s="190" t="s">
        <v>579</v>
      </c>
      <c r="D503" s="158"/>
      <c r="E503" s="159">
        <v>1</v>
      </c>
      <c r="F503" s="157"/>
      <c r="G503" s="157"/>
      <c r="H503" s="157"/>
      <c r="I503" s="157"/>
      <c r="J503" s="157"/>
      <c r="K503" s="157"/>
      <c r="L503" s="157"/>
      <c r="M503" s="157"/>
      <c r="N503" s="156"/>
      <c r="O503" s="156"/>
      <c r="P503" s="156"/>
      <c r="Q503" s="156"/>
      <c r="R503" s="157"/>
      <c r="S503" s="157"/>
      <c r="T503" s="157"/>
      <c r="U503" s="157"/>
      <c r="V503" s="157"/>
      <c r="W503" s="157"/>
      <c r="X503" s="157"/>
      <c r="Y503" s="157"/>
      <c r="Z503" s="147"/>
      <c r="AA503" s="147"/>
      <c r="AB503" s="147"/>
      <c r="AC503" s="147"/>
      <c r="AD503" s="147"/>
      <c r="AE503" s="147"/>
      <c r="AF503" s="147"/>
      <c r="AG503" s="147" t="s">
        <v>134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5">
      <c r="A504" s="181">
        <v>96</v>
      </c>
      <c r="B504" s="182" t="s">
        <v>580</v>
      </c>
      <c r="C504" s="192" t="s">
        <v>581</v>
      </c>
      <c r="D504" s="183" t="s">
        <v>248</v>
      </c>
      <c r="E504" s="184">
        <v>2</v>
      </c>
      <c r="F504" s="185"/>
      <c r="G504" s="186">
        <f>ROUND(E504*F504,2)</f>
        <v>0</v>
      </c>
      <c r="H504" s="185"/>
      <c r="I504" s="186">
        <f>ROUND(E504*H504,2)</f>
        <v>0</v>
      </c>
      <c r="J504" s="185"/>
      <c r="K504" s="186">
        <f>ROUND(E504*J504,2)</f>
        <v>0</v>
      </c>
      <c r="L504" s="186">
        <v>15</v>
      </c>
      <c r="M504" s="186">
        <f>G504*(1+L504/100)</f>
        <v>0</v>
      </c>
      <c r="N504" s="184">
        <v>0</v>
      </c>
      <c r="O504" s="184">
        <f>ROUND(E504*N504,2)</f>
        <v>0</v>
      </c>
      <c r="P504" s="184">
        <v>0</v>
      </c>
      <c r="Q504" s="184">
        <f>ROUND(E504*P504,2)</f>
        <v>0</v>
      </c>
      <c r="R504" s="186"/>
      <c r="S504" s="186" t="s">
        <v>249</v>
      </c>
      <c r="T504" s="187" t="s">
        <v>250</v>
      </c>
      <c r="U504" s="157">
        <v>0</v>
      </c>
      <c r="V504" s="157">
        <f>ROUND(E504*U504,2)</f>
        <v>0</v>
      </c>
      <c r="W504" s="157"/>
      <c r="X504" s="157" t="s">
        <v>130</v>
      </c>
      <c r="Y504" s="157" t="s">
        <v>131</v>
      </c>
      <c r="Z504" s="147"/>
      <c r="AA504" s="147"/>
      <c r="AB504" s="147"/>
      <c r="AC504" s="147"/>
      <c r="AD504" s="147"/>
      <c r="AE504" s="147"/>
      <c r="AF504" s="147"/>
      <c r="AG504" s="147" t="s">
        <v>132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5">
      <c r="A505" s="181">
        <v>97</v>
      </c>
      <c r="B505" s="182" t="s">
        <v>582</v>
      </c>
      <c r="C505" s="192" t="s">
        <v>583</v>
      </c>
      <c r="D505" s="183" t="s">
        <v>248</v>
      </c>
      <c r="E505" s="184">
        <v>2</v>
      </c>
      <c r="F505" s="185"/>
      <c r="G505" s="186">
        <f>ROUND(E505*F505,2)</f>
        <v>0</v>
      </c>
      <c r="H505" s="185"/>
      <c r="I505" s="186">
        <f>ROUND(E505*H505,2)</f>
        <v>0</v>
      </c>
      <c r="J505" s="185"/>
      <c r="K505" s="186">
        <f>ROUND(E505*J505,2)</f>
        <v>0</v>
      </c>
      <c r="L505" s="186">
        <v>15</v>
      </c>
      <c r="M505" s="186">
        <f>G505*(1+L505/100)</f>
        <v>0</v>
      </c>
      <c r="N505" s="184">
        <v>0</v>
      </c>
      <c r="O505" s="184">
        <f>ROUND(E505*N505,2)</f>
        <v>0</v>
      </c>
      <c r="P505" s="184">
        <v>0</v>
      </c>
      <c r="Q505" s="184">
        <f>ROUND(E505*P505,2)</f>
        <v>0</v>
      </c>
      <c r="R505" s="186"/>
      <c r="S505" s="186" t="s">
        <v>249</v>
      </c>
      <c r="T505" s="187" t="s">
        <v>250</v>
      </c>
      <c r="U505" s="157">
        <v>0</v>
      </c>
      <c r="V505" s="157">
        <f>ROUND(E505*U505,2)</f>
        <v>0</v>
      </c>
      <c r="W505" s="157"/>
      <c r="X505" s="157" t="s">
        <v>130</v>
      </c>
      <c r="Y505" s="157" t="s">
        <v>131</v>
      </c>
      <c r="Z505" s="147"/>
      <c r="AA505" s="147"/>
      <c r="AB505" s="147"/>
      <c r="AC505" s="147"/>
      <c r="AD505" s="147"/>
      <c r="AE505" s="147"/>
      <c r="AF505" s="147"/>
      <c r="AG505" s="147" t="s">
        <v>132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5">
      <c r="A506" s="181">
        <v>98</v>
      </c>
      <c r="B506" s="182" t="s">
        <v>584</v>
      </c>
      <c r="C506" s="192" t="s">
        <v>585</v>
      </c>
      <c r="D506" s="183" t="s">
        <v>248</v>
      </c>
      <c r="E506" s="184">
        <v>1</v>
      </c>
      <c r="F506" s="185"/>
      <c r="G506" s="186">
        <f>ROUND(E506*F506,2)</f>
        <v>0</v>
      </c>
      <c r="H506" s="185"/>
      <c r="I506" s="186">
        <f>ROUND(E506*H506,2)</f>
        <v>0</v>
      </c>
      <c r="J506" s="185"/>
      <c r="K506" s="186">
        <f>ROUND(E506*J506,2)</f>
        <v>0</v>
      </c>
      <c r="L506" s="186">
        <v>15</v>
      </c>
      <c r="M506" s="186">
        <f>G506*(1+L506/100)</f>
        <v>0</v>
      </c>
      <c r="N506" s="184">
        <v>0</v>
      </c>
      <c r="O506" s="184">
        <f>ROUND(E506*N506,2)</f>
        <v>0</v>
      </c>
      <c r="P506" s="184">
        <v>0</v>
      </c>
      <c r="Q506" s="184">
        <f>ROUND(E506*P506,2)</f>
        <v>0</v>
      </c>
      <c r="R506" s="186"/>
      <c r="S506" s="186" t="s">
        <v>249</v>
      </c>
      <c r="T506" s="187" t="s">
        <v>250</v>
      </c>
      <c r="U506" s="157">
        <v>0</v>
      </c>
      <c r="V506" s="157">
        <f>ROUND(E506*U506,2)</f>
        <v>0</v>
      </c>
      <c r="W506" s="157"/>
      <c r="X506" s="157" t="s">
        <v>130</v>
      </c>
      <c r="Y506" s="157" t="s">
        <v>131</v>
      </c>
      <c r="Z506" s="147"/>
      <c r="AA506" s="147"/>
      <c r="AB506" s="147"/>
      <c r="AC506" s="147"/>
      <c r="AD506" s="147"/>
      <c r="AE506" s="147"/>
      <c r="AF506" s="147"/>
      <c r="AG506" s="147" t="s">
        <v>132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5">
      <c r="A507" s="173">
        <v>99</v>
      </c>
      <c r="B507" s="174" t="s">
        <v>586</v>
      </c>
      <c r="C507" s="189" t="s">
        <v>587</v>
      </c>
      <c r="D507" s="175" t="s">
        <v>248</v>
      </c>
      <c r="E507" s="176">
        <v>4</v>
      </c>
      <c r="F507" s="177"/>
      <c r="G507" s="178">
        <f>ROUND(E507*F507,2)</f>
        <v>0</v>
      </c>
      <c r="H507" s="177"/>
      <c r="I507" s="178">
        <f>ROUND(E507*H507,2)</f>
        <v>0</v>
      </c>
      <c r="J507" s="177"/>
      <c r="K507" s="178">
        <f>ROUND(E507*J507,2)</f>
        <v>0</v>
      </c>
      <c r="L507" s="178">
        <v>15</v>
      </c>
      <c r="M507" s="178">
        <f>G507*(1+L507/100)</f>
        <v>0</v>
      </c>
      <c r="N507" s="176">
        <v>0</v>
      </c>
      <c r="O507" s="176">
        <f>ROUND(E507*N507,2)</f>
        <v>0</v>
      </c>
      <c r="P507" s="176">
        <v>0</v>
      </c>
      <c r="Q507" s="176">
        <f>ROUND(E507*P507,2)</f>
        <v>0</v>
      </c>
      <c r="R507" s="178"/>
      <c r="S507" s="178" t="s">
        <v>249</v>
      </c>
      <c r="T507" s="179" t="s">
        <v>250</v>
      </c>
      <c r="U507" s="157">
        <v>0</v>
      </c>
      <c r="V507" s="157">
        <f>ROUND(E507*U507,2)</f>
        <v>0</v>
      </c>
      <c r="W507" s="157"/>
      <c r="X507" s="157" t="s">
        <v>130</v>
      </c>
      <c r="Y507" s="157" t="s">
        <v>131</v>
      </c>
      <c r="Z507" s="147"/>
      <c r="AA507" s="147"/>
      <c r="AB507" s="147"/>
      <c r="AC507" s="147"/>
      <c r="AD507" s="147"/>
      <c r="AE507" s="147"/>
      <c r="AF507" s="147"/>
      <c r="AG507" s="147" t="s">
        <v>132</v>
      </c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2" x14ac:dyDescent="0.25">
      <c r="A508" s="154"/>
      <c r="B508" s="155"/>
      <c r="C508" s="190" t="s">
        <v>558</v>
      </c>
      <c r="D508" s="158"/>
      <c r="E508" s="159">
        <v>2</v>
      </c>
      <c r="F508" s="157"/>
      <c r="G508" s="157"/>
      <c r="H508" s="157"/>
      <c r="I508" s="157"/>
      <c r="J508" s="157"/>
      <c r="K508" s="157"/>
      <c r="L508" s="157"/>
      <c r="M508" s="157"/>
      <c r="N508" s="156"/>
      <c r="O508" s="156"/>
      <c r="P508" s="156"/>
      <c r="Q508" s="156"/>
      <c r="R508" s="157"/>
      <c r="S508" s="157"/>
      <c r="T508" s="157"/>
      <c r="U508" s="157"/>
      <c r="V508" s="157"/>
      <c r="W508" s="157"/>
      <c r="X508" s="157"/>
      <c r="Y508" s="157"/>
      <c r="Z508" s="147"/>
      <c r="AA508" s="147"/>
      <c r="AB508" s="147"/>
      <c r="AC508" s="147"/>
      <c r="AD508" s="147"/>
      <c r="AE508" s="147"/>
      <c r="AF508" s="147"/>
      <c r="AG508" s="147" t="s">
        <v>134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3" x14ac:dyDescent="0.25">
      <c r="A509" s="154"/>
      <c r="B509" s="155"/>
      <c r="C509" s="190" t="s">
        <v>559</v>
      </c>
      <c r="D509" s="158"/>
      <c r="E509" s="159">
        <v>1</v>
      </c>
      <c r="F509" s="157"/>
      <c r="G509" s="157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57"/>
      <c r="Z509" s="147"/>
      <c r="AA509" s="147"/>
      <c r="AB509" s="147"/>
      <c r="AC509" s="147"/>
      <c r="AD509" s="147"/>
      <c r="AE509" s="147"/>
      <c r="AF509" s="147"/>
      <c r="AG509" s="147" t="s">
        <v>134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3" x14ac:dyDescent="0.25">
      <c r="A510" s="154"/>
      <c r="B510" s="155"/>
      <c r="C510" s="190" t="s">
        <v>560</v>
      </c>
      <c r="D510" s="158"/>
      <c r="E510" s="159">
        <v>1</v>
      </c>
      <c r="F510" s="157"/>
      <c r="G510" s="157"/>
      <c r="H510" s="157"/>
      <c r="I510" s="157"/>
      <c r="J510" s="157"/>
      <c r="K510" s="157"/>
      <c r="L510" s="157"/>
      <c r="M510" s="157"/>
      <c r="N510" s="156"/>
      <c r="O510" s="156"/>
      <c r="P510" s="156"/>
      <c r="Q510" s="156"/>
      <c r="R510" s="157"/>
      <c r="S510" s="157"/>
      <c r="T510" s="157"/>
      <c r="U510" s="157"/>
      <c r="V510" s="157"/>
      <c r="W510" s="157"/>
      <c r="X510" s="157"/>
      <c r="Y510" s="157"/>
      <c r="Z510" s="147"/>
      <c r="AA510" s="147"/>
      <c r="AB510" s="147"/>
      <c r="AC510" s="147"/>
      <c r="AD510" s="147"/>
      <c r="AE510" s="147"/>
      <c r="AF510" s="147"/>
      <c r="AG510" s="147" t="s">
        <v>134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5">
      <c r="A511" s="181">
        <v>100</v>
      </c>
      <c r="B511" s="182" t="s">
        <v>588</v>
      </c>
      <c r="C511" s="192" t="s">
        <v>589</v>
      </c>
      <c r="D511" s="183" t="s">
        <v>378</v>
      </c>
      <c r="E511" s="184">
        <v>1</v>
      </c>
      <c r="F511" s="185"/>
      <c r="G511" s="186">
        <f>ROUND(E511*F511,2)</f>
        <v>0</v>
      </c>
      <c r="H511" s="185"/>
      <c r="I511" s="186">
        <f>ROUND(E511*H511,2)</f>
        <v>0</v>
      </c>
      <c r="J511" s="185"/>
      <c r="K511" s="186">
        <f>ROUND(E511*J511,2)</f>
        <v>0</v>
      </c>
      <c r="L511" s="186">
        <v>15</v>
      </c>
      <c r="M511" s="186">
        <f>G511*(1+L511/100)</f>
        <v>0</v>
      </c>
      <c r="N511" s="184">
        <v>8.0000000000000004E-4</v>
      </c>
      <c r="O511" s="184">
        <f>ROUND(E511*N511,2)</f>
        <v>0</v>
      </c>
      <c r="P511" s="184">
        <v>0</v>
      </c>
      <c r="Q511" s="184">
        <f>ROUND(E511*P511,2)</f>
        <v>0</v>
      </c>
      <c r="R511" s="186" t="s">
        <v>215</v>
      </c>
      <c r="S511" s="186" t="s">
        <v>129</v>
      </c>
      <c r="T511" s="187" t="s">
        <v>129</v>
      </c>
      <c r="U511" s="157">
        <v>0</v>
      </c>
      <c r="V511" s="157">
        <f>ROUND(E511*U511,2)</f>
        <v>0</v>
      </c>
      <c r="W511" s="157"/>
      <c r="X511" s="157" t="s">
        <v>216</v>
      </c>
      <c r="Y511" s="157" t="s">
        <v>131</v>
      </c>
      <c r="Z511" s="147"/>
      <c r="AA511" s="147"/>
      <c r="AB511" s="147"/>
      <c r="AC511" s="147"/>
      <c r="AD511" s="147"/>
      <c r="AE511" s="147"/>
      <c r="AF511" s="147"/>
      <c r="AG511" s="147" t="s">
        <v>217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5">
      <c r="A512" s="181">
        <v>101</v>
      </c>
      <c r="B512" s="182" t="s">
        <v>590</v>
      </c>
      <c r="C512" s="192" t="s">
        <v>591</v>
      </c>
      <c r="D512" s="183" t="s">
        <v>378</v>
      </c>
      <c r="E512" s="184">
        <v>2</v>
      </c>
      <c r="F512" s="185"/>
      <c r="G512" s="186">
        <f>ROUND(E512*F512,2)</f>
        <v>0</v>
      </c>
      <c r="H512" s="185"/>
      <c r="I512" s="186">
        <f>ROUND(E512*H512,2)</f>
        <v>0</v>
      </c>
      <c r="J512" s="185"/>
      <c r="K512" s="186">
        <f>ROUND(E512*J512,2)</f>
        <v>0</v>
      </c>
      <c r="L512" s="186">
        <v>15</v>
      </c>
      <c r="M512" s="186">
        <f>G512*(1+L512/100)</f>
        <v>0</v>
      </c>
      <c r="N512" s="184">
        <v>4.4999999999999999E-4</v>
      </c>
      <c r="O512" s="184">
        <f>ROUND(E512*N512,2)</f>
        <v>0</v>
      </c>
      <c r="P512" s="184">
        <v>0</v>
      </c>
      <c r="Q512" s="184">
        <f>ROUND(E512*P512,2)</f>
        <v>0</v>
      </c>
      <c r="R512" s="186" t="s">
        <v>215</v>
      </c>
      <c r="S512" s="186" t="s">
        <v>129</v>
      </c>
      <c r="T512" s="187" t="s">
        <v>129</v>
      </c>
      <c r="U512" s="157">
        <v>0</v>
      </c>
      <c r="V512" s="157">
        <f>ROUND(E512*U512,2)</f>
        <v>0</v>
      </c>
      <c r="W512" s="157"/>
      <c r="X512" s="157" t="s">
        <v>216</v>
      </c>
      <c r="Y512" s="157" t="s">
        <v>131</v>
      </c>
      <c r="Z512" s="147"/>
      <c r="AA512" s="147"/>
      <c r="AB512" s="147"/>
      <c r="AC512" s="147"/>
      <c r="AD512" s="147"/>
      <c r="AE512" s="147"/>
      <c r="AF512" s="147"/>
      <c r="AG512" s="147" t="s">
        <v>217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5">
      <c r="A513" s="181">
        <v>102</v>
      </c>
      <c r="B513" s="182" t="s">
        <v>592</v>
      </c>
      <c r="C513" s="192" t="s">
        <v>593</v>
      </c>
      <c r="D513" s="183" t="s">
        <v>378</v>
      </c>
      <c r="E513" s="184">
        <v>1</v>
      </c>
      <c r="F513" s="185"/>
      <c r="G513" s="186">
        <f>ROUND(E513*F513,2)</f>
        <v>0</v>
      </c>
      <c r="H513" s="185"/>
      <c r="I513" s="186">
        <f>ROUND(E513*H513,2)</f>
        <v>0</v>
      </c>
      <c r="J513" s="185"/>
      <c r="K513" s="186">
        <f>ROUND(E513*J513,2)</f>
        <v>0</v>
      </c>
      <c r="L513" s="186">
        <v>15</v>
      </c>
      <c r="M513" s="186">
        <f>G513*(1+L513/100)</f>
        <v>0</v>
      </c>
      <c r="N513" s="184">
        <v>6.4999999999999997E-4</v>
      </c>
      <c r="O513" s="184">
        <f>ROUND(E513*N513,2)</f>
        <v>0</v>
      </c>
      <c r="P513" s="184">
        <v>0</v>
      </c>
      <c r="Q513" s="184">
        <f>ROUND(E513*P513,2)</f>
        <v>0</v>
      </c>
      <c r="R513" s="186" t="s">
        <v>215</v>
      </c>
      <c r="S513" s="186" t="s">
        <v>129</v>
      </c>
      <c r="T513" s="187" t="s">
        <v>129</v>
      </c>
      <c r="U513" s="157">
        <v>0</v>
      </c>
      <c r="V513" s="157">
        <f>ROUND(E513*U513,2)</f>
        <v>0</v>
      </c>
      <c r="W513" s="157"/>
      <c r="X513" s="157" t="s">
        <v>216</v>
      </c>
      <c r="Y513" s="157" t="s">
        <v>131</v>
      </c>
      <c r="Z513" s="147"/>
      <c r="AA513" s="147"/>
      <c r="AB513" s="147"/>
      <c r="AC513" s="147"/>
      <c r="AD513" s="147"/>
      <c r="AE513" s="147"/>
      <c r="AF513" s="147"/>
      <c r="AG513" s="147" t="s">
        <v>217</v>
      </c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x14ac:dyDescent="0.25">
      <c r="A514" s="166" t="s">
        <v>124</v>
      </c>
      <c r="B514" s="167" t="s">
        <v>75</v>
      </c>
      <c r="C514" s="188" t="s">
        <v>76</v>
      </c>
      <c r="D514" s="168"/>
      <c r="E514" s="169"/>
      <c r="F514" s="170"/>
      <c r="G514" s="170">
        <f>SUMIF(AG515:AG596,"&lt;&gt;NOR",G515:G596)</f>
        <v>0</v>
      </c>
      <c r="H514" s="170"/>
      <c r="I514" s="170">
        <f>SUM(I515:I596)</f>
        <v>0</v>
      </c>
      <c r="J514" s="170"/>
      <c r="K514" s="170">
        <f>SUM(K515:K596)</f>
        <v>0</v>
      </c>
      <c r="L514" s="170"/>
      <c r="M514" s="170">
        <f>SUM(M515:M596)</f>
        <v>0</v>
      </c>
      <c r="N514" s="169"/>
      <c r="O514" s="169">
        <f>SUM(O515:O596)</f>
        <v>0</v>
      </c>
      <c r="P514" s="169"/>
      <c r="Q514" s="169">
        <f>SUM(Q515:Q596)</f>
        <v>28.799999999999997</v>
      </c>
      <c r="R514" s="170"/>
      <c r="S514" s="170"/>
      <c r="T514" s="171"/>
      <c r="U514" s="165"/>
      <c r="V514" s="165">
        <f>SUM(V515:V596)</f>
        <v>180.42000000000002</v>
      </c>
      <c r="W514" s="165"/>
      <c r="X514" s="165"/>
      <c r="Y514" s="165"/>
      <c r="AG514" t="s">
        <v>125</v>
      </c>
    </row>
    <row r="515" spans="1:60" outlineLevel="1" x14ac:dyDescent="0.25">
      <c r="A515" s="173">
        <v>103</v>
      </c>
      <c r="B515" s="174" t="s">
        <v>594</v>
      </c>
      <c r="C515" s="189" t="s">
        <v>595</v>
      </c>
      <c r="D515" s="175" t="s">
        <v>149</v>
      </c>
      <c r="E515" s="176">
        <v>0.54</v>
      </c>
      <c r="F515" s="177"/>
      <c r="G515" s="178">
        <f>ROUND(E515*F515,2)</f>
        <v>0</v>
      </c>
      <c r="H515" s="177"/>
      <c r="I515" s="178">
        <f>ROUND(E515*H515,2)</f>
        <v>0</v>
      </c>
      <c r="J515" s="177"/>
      <c r="K515" s="178">
        <f>ROUND(E515*J515,2)</f>
        <v>0</v>
      </c>
      <c r="L515" s="178">
        <v>15</v>
      </c>
      <c r="M515" s="178">
        <f>G515*(1+L515/100)</f>
        <v>0</v>
      </c>
      <c r="N515" s="176">
        <v>0</v>
      </c>
      <c r="O515" s="176">
        <f>ROUND(E515*N515,2)</f>
        <v>0</v>
      </c>
      <c r="P515" s="176">
        <v>2</v>
      </c>
      <c r="Q515" s="176">
        <f>ROUND(E515*P515,2)</f>
        <v>1.08</v>
      </c>
      <c r="R515" s="178"/>
      <c r="S515" s="178" t="s">
        <v>129</v>
      </c>
      <c r="T515" s="179" t="s">
        <v>129</v>
      </c>
      <c r="U515" s="157">
        <v>6.4359999999999999</v>
      </c>
      <c r="V515" s="157">
        <f>ROUND(E515*U515,2)</f>
        <v>3.48</v>
      </c>
      <c r="W515" s="157"/>
      <c r="X515" s="157" t="s">
        <v>130</v>
      </c>
      <c r="Y515" s="157" t="s">
        <v>131</v>
      </c>
      <c r="Z515" s="147"/>
      <c r="AA515" s="147"/>
      <c r="AB515" s="147"/>
      <c r="AC515" s="147"/>
      <c r="AD515" s="147"/>
      <c r="AE515" s="147"/>
      <c r="AF515" s="147"/>
      <c r="AG515" s="147" t="s">
        <v>132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2" x14ac:dyDescent="0.25">
      <c r="A516" s="154"/>
      <c r="B516" s="155"/>
      <c r="C516" s="190" t="s">
        <v>596</v>
      </c>
      <c r="D516" s="158"/>
      <c r="E516" s="159">
        <v>0.54</v>
      </c>
      <c r="F516" s="157"/>
      <c r="G516" s="157"/>
      <c r="H516" s="157"/>
      <c r="I516" s="157"/>
      <c r="J516" s="157"/>
      <c r="K516" s="157"/>
      <c r="L516" s="157"/>
      <c r="M516" s="157"/>
      <c r="N516" s="156"/>
      <c r="O516" s="156"/>
      <c r="P516" s="156"/>
      <c r="Q516" s="156"/>
      <c r="R516" s="157"/>
      <c r="S516" s="157"/>
      <c r="T516" s="157"/>
      <c r="U516" s="157"/>
      <c r="V516" s="157"/>
      <c r="W516" s="157"/>
      <c r="X516" s="157"/>
      <c r="Y516" s="157"/>
      <c r="Z516" s="147"/>
      <c r="AA516" s="147"/>
      <c r="AB516" s="147"/>
      <c r="AC516" s="147"/>
      <c r="AD516" s="147"/>
      <c r="AE516" s="147"/>
      <c r="AF516" s="147"/>
      <c r="AG516" s="147" t="s">
        <v>134</v>
      </c>
      <c r="AH516" s="147">
        <v>0</v>
      </c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5">
      <c r="A517" s="173">
        <v>104</v>
      </c>
      <c r="B517" s="174" t="s">
        <v>597</v>
      </c>
      <c r="C517" s="189" t="s">
        <v>598</v>
      </c>
      <c r="D517" s="175" t="s">
        <v>128</v>
      </c>
      <c r="E517" s="176">
        <v>1.95</v>
      </c>
      <c r="F517" s="177"/>
      <c r="G517" s="178">
        <f>ROUND(E517*F517,2)</f>
        <v>0</v>
      </c>
      <c r="H517" s="177"/>
      <c r="I517" s="178">
        <f>ROUND(E517*H517,2)</f>
        <v>0</v>
      </c>
      <c r="J517" s="177"/>
      <c r="K517" s="178">
        <f>ROUND(E517*J517,2)</f>
        <v>0</v>
      </c>
      <c r="L517" s="178">
        <v>15</v>
      </c>
      <c r="M517" s="178">
        <f>G517*(1+L517/100)</f>
        <v>0</v>
      </c>
      <c r="N517" s="176">
        <v>0</v>
      </c>
      <c r="O517" s="176">
        <f>ROUND(E517*N517,2)</f>
        <v>0</v>
      </c>
      <c r="P517" s="176">
        <v>5.5E-2</v>
      </c>
      <c r="Q517" s="176">
        <f>ROUND(E517*P517,2)</f>
        <v>0.11</v>
      </c>
      <c r="R517" s="178"/>
      <c r="S517" s="178" t="s">
        <v>129</v>
      </c>
      <c r="T517" s="179" t="s">
        <v>129</v>
      </c>
      <c r="U517" s="157">
        <v>0.42499999999999999</v>
      </c>
      <c r="V517" s="157">
        <f>ROUND(E517*U517,2)</f>
        <v>0.83</v>
      </c>
      <c r="W517" s="157"/>
      <c r="X517" s="157" t="s">
        <v>130</v>
      </c>
      <c r="Y517" s="157" t="s">
        <v>131</v>
      </c>
      <c r="Z517" s="147"/>
      <c r="AA517" s="147"/>
      <c r="AB517" s="147"/>
      <c r="AC517" s="147"/>
      <c r="AD517" s="147"/>
      <c r="AE517" s="147"/>
      <c r="AF517" s="147"/>
      <c r="AG517" s="147" t="s">
        <v>132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2" x14ac:dyDescent="0.25">
      <c r="A518" s="154"/>
      <c r="B518" s="155"/>
      <c r="C518" s="190" t="s">
        <v>266</v>
      </c>
      <c r="D518" s="158"/>
      <c r="E518" s="159"/>
      <c r="F518" s="157"/>
      <c r="G518" s="157"/>
      <c r="H518" s="157"/>
      <c r="I518" s="157"/>
      <c r="J518" s="157"/>
      <c r="K518" s="157"/>
      <c r="L518" s="157"/>
      <c r="M518" s="157"/>
      <c r="N518" s="156"/>
      <c r="O518" s="156"/>
      <c r="P518" s="156"/>
      <c r="Q518" s="156"/>
      <c r="R518" s="157"/>
      <c r="S518" s="157"/>
      <c r="T518" s="157"/>
      <c r="U518" s="157"/>
      <c r="V518" s="157"/>
      <c r="W518" s="157"/>
      <c r="X518" s="157"/>
      <c r="Y518" s="157"/>
      <c r="Z518" s="147"/>
      <c r="AA518" s="147"/>
      <c r="AB518" s="147"/>
      <c r="AC518" s="147"/>
      <c r="AD518" s="147"/>
      <c r="AE518" s="147"/>
      <c r="AF518" s="147"/>
      <c r="AG518" s="147" t="s">
        <v>134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3" x14ac:dyDescent="0.25">
      <c r="A519" s="154"/>
      <c r="B519" s="155"/>
      <c r="C519" s="190" t="s">
        <v>267</v>
      </c>
      <c r="D519" s="158"/>
      <c r="E519" s="159">
        <v>1.95</v>
      </c>
      <c r="F519" s="157"/>
      <c r="G519" s="157"/>
      <c r="H519" s="157"/>
      <c r="I519" s="157"/>
      <c r="J519" s="157"/>
      <c r="K519" s="157"/>
      <c r="L519" s="157"/>
      <c r="M519" s="157"/>
      <c r="N519" s="156"/>
      <c r="O519" s="156"/>
      <c r="P519" s="156"/>
      <c r="Q519" s="156"/>
      <c r="R519" s="157"/>
      <c r="S519" s="157"/>
      <c r="T519" s="157"/>
      <c r="U519" s="157"/>
      <c r="V519" s="157"/>
      <c r="W519" s="157"/>
      <c r="X519" s="157"/>
      <c r="Y519" s="157"/>
      <c r="Z519" s="147"/>
      <c r="AA519" s="147"/>
      <c r="AB519" s="147"/>
      <c r="AC519" s="147"/>
      <c r="AD519" s="147"/>
      <c r="AE519" s="147"/>
      <c r="AF519" s="147"/>
      <c r="AG519" s="147" t="s">
        <v>134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5">
      <c r="A520" s="173">
        <v>105</v>
      </c>
      <c r="B520" s="174" t="s">
        <v>599</v>
      </c>
      <c r="C520" s="189" t="s">
        <v>600</v>
      </c>
      <c r="D520" s="175" t="s">
        <v>128</v>
      </c>
      <c r="E520" s="176">
        <v>4.2300000000000004</v>
      </c>
      <c r="F520" s="177"/>
      <c r="G520" s="178">
        <f>ROUND(E520*F520,2)</f>
        <v>0</v>
      </c>
      <c r="H520" s="177"/>
      <c r="I520" s="178">
        <f>ROUND(E520*H520,2)</f>
        <v>0</v>
      </c>
      <c r="J520" s="177"/>
      <c r="K520" s="178">
        <f>ROUND(E520*J520,2)</f>
        <v>0</v>
      </c>
      <c r="L520" s="178">
        <v>15</v>
      </c>
      <c r="M520" s="178">
        <f>G520*(1+L520/100)</f>
        <v>0</v>
      </c>
      <c r="N520" s="176">
        <v>1E-3</v>
      </c>
      <c r="O520" s="176">
        <f>ROUND(E520*N520,2)</f>
        <v>0</v>
      </c>
      <c r="P520" s="176">
        <v>6.7000000000000004E-2</v>
      </c>
      <c r="Q520" s="176">
        <f>ROUND(E520*P520,2)</f>
        <v>0.28000000000000003</v>
      </c>
      <c r="R520" s="178"/>
      <c r="S520" s="178" t="s">
        <v>129</v>
      </c>
      <c r="T520" s="179" t="s">
        <v>129</v>
      </c>
      <c r="U520" s="157">
        <v>0.53300000000000003</v>
      </c>
      <c r="V520" s="157">
        <f>ROUND(E520*U520,2)</f>
        <v>2.25</v>
      </c>
      <c r="W520" s="157"/>
      <c r="X520" s="157" t="s">
        <v>130</v>
      </c>
      <c r="Y520" s="157" t="s">
        <v>131</v>
      </c>
      <c r="Z520" s="147"/>
      <c r="AA520" s="147"/>
      <c r="AB520" s="147"/>
      <c r="AC520" s="147"/>
      <c r="AD520" s="147"/>
      <c r="AE520" s="147"/>
      <c r="AF520" s="147"/>
      <c r="AG520" s="147" t="s">
        <v>132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2" x14ac:dyDescent="0.25">
      <c r="A521" s="154"/>
      <c r="B521" s="155"/>
      <c r="C521" s="190" t="s">
        <v>601</v>
      </c>
      <c r="D521" s="158"/>
      <c r="E521" s="159">
        <v>4.2300000000000004</v>
      </c>
      <c r="F521" s="157"/>
      <c r="G521" s="157"/>
      <c r="H521" s="157"/>
      <c r="I521" s="157"/>
      <c r="J521" s="157"/>
      <c r="K521" s="157"/>
      <c r="L521" s="157"/>
      <c r="M521" s="157"/>
      <c r="N521" s="156"/>
      <c r="O521" s="156"/>
      <c r="P521" s="156"/>
      <c r="Q521" s="156"/>
      <c r="R521" s="157"/>
      <c r="S521" s="157"/>
      <c r="T521" s="157"/>
      <c r="U521" s="157"/>
      <c r="V521" s="157"/>
      <c r="W521" s="157"/>
      <c r="X521" s="157"/>
      <c r="Y521" s="157"/>
      <c r="Z521" s="147"/>
      <c r="AA521" s="147"/>
      <c r="AB521" s="147"/>
      <c r="AC521" s="147"/>
      <c r="AD521" s="147"/>
      <c r="AE521" s="147"/>
      <c r="AF521" s="147"/>
      <c r="AG521" s="147" t="s">
        <v>134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ht="20.399999999999999" outlineLevel="1" x14ac:dyDescent="0.25">
      <c r="A522" s="173">
        <v>106</v>
      </c>
      <c r="B522" s="174" t="s">
        <v>602</v>
      </c>
      <c r="C522" s="189" t="s">
        <v>603</v>
      </c>
      <c r="D522" s="175" t="s">
        <v>145</v>
      </c>
      <c r="E522" s="176">
        <v>1</v>
      </c>
      <c r="F522" s="177"/>
      <c r="G522" s="178">
        <f>ROUND(E522*F522,2)</f>
        <v>0</v>
      </c>
      <c r="H522" s="177"/>
      <c r="I522" s="178">
        <f>ROUND(E522*H522,2)</f>
        <v>0</v>
      </c>
      <c r="J522" s="177"/>
      <c r="K522" s="178">
        <f>ROUND(E522*J522,2)</f>
        <v>0</v>
      </c>
      <c r="L522" s="178">
        <v>15</v>
      </c>
      <c r="M522" s="178">
        <f>G522*(1+L522/100)</f>
        <v>0</v>
      </c>
      <c r="N522" s="176">
        <v>0</v>
      </c>
      <c r="O522" s="176">
        <f>ROUND(E522*N522,2)</f>
        <v>0</v>
      </c>
      <c r="P522" s="176">
        <v>3.184E-2</v>
      </c>
      <c r="Q522" s="176">
        <f>ROUND(E522*P522,2)</f>
        <v>0.03</v>
      </c>
      <c r="R522" s="178"/>
      <c r="S522" s="178" t="s">
        <v>129</v>
      </c>
      <c r="T522" s="179" t="s">
        <v>129</v>
      </c>
      <c r="U522" s="157">
        <v>3.6</v>
      </c>
      <c r="V522" s="157">
        <f>ROUND(E522*U522,2)</f>
        <v>3.6</v>
      </c>
      <c r="W522" s="157"/>
      <c r="X522" s="157" t="s">
        <v>130</v>
      </c>
      <c r="Y522" s="157" t="s">
        <v>131</v>
      </c>
      <c r="Z522" s="147"/>
      <c r="AA522" s="147"/>
      <c r="AB522" s="147"/>
      <c r="AC522" s="147"/>
      <c r="AD522" s="147"/>
      <c r="AE522" s="147"/>
      <c r="AF522" s="147"/>
      <c r="AG522" s="147" t="s">
        <v>132</v>
      </c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2" x14ac:dyDescent="0.25">
      <c r="A523" s="154"/>
      <c r="B523" s="155"/>
      <c r="C523" s="190" t="s">
        <v>604</v>
      </c>
      <c r="D523" s="158"/>
      <c r="E523" s="159">
        <v>1</v>
      </c>
      <c r="F523" s="157"/>
      <c r="G523" s="157"/>
      <c r="H523" s="157"/>
      <c r="I523" s="157"/>
      <c r="J523" s="157"/>
      <c r="K523" s="157"/>
      <c r="L523" s="157"/>
      <c r="M523" s="157"/>
      <c r="N523" s="156"/>
      <c r="O523" s="156"/>
      <c r="P523" s="156"/>
      <c r="Q523" s="156"/>
      <c r="R523" s="157"/>
      <c r="S523" s="157"/>
      <c r="T523" s="157"/>
      <c r="U523" s="157"/>
      <c r="V523" s="157"/>
      <c r="W523" s="157"/>
      <c r="X523" s="157"/>
      <c r="Y523" s="157"/>
      <c r="Z523" s="147"/>
      <c r="AA523" s="147"/>
      <c r="AB523" s="147"/>
      <c r="AC523" s="147"/>
      <c r="AD523" s="147"/>
      <c r="AE523" s="147"/>
      <c r="AF523" s="147"/>
      <c r="AG523" s="147" t="s">
        <v>134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5">
      <c r="A524" s="173">
        <v>107</v>
      </c>
      <c r="B524" s="174" t="s">
        <v>605</v>
      </c>
      <c r="C524" s="189" t="s">
        <v>606</v>
      </c>
      <c r="D524" s="175" t="s">
        <v>145</v>
      </c>
      <c r="E524" s="176">
        <v>1</v>
      </c>
      <c r="F524" s="177"/>
      <c r="G524" s="178">
        <f>ROUND(E524*F524,2)</f>
        <v>0</v>
      </c>
      <c r="H524" s="177"/>
      <c r="I524" s="178">
        <f>ROUND(E524*H524,2)</f>
        <v>0</v>
      </c>
      <c r="J524" s="177"/>
      <c r="K524" s="178">
        <f>ROUND(E524*J524,2)</f>
        <v>0</v>
      </c>
      <c r="L524" s="178">
        <v>15</v>
      </c>
      <c r="M524" s="178">
        <f>G524*(1+L524/100)</f>
        <v>0</v>
      </c>
      <c r="N524" s="176">
        <v>0</v>
      </c>
      <c r="O524" s="176">
        <f>ROUND(E524*N524,2)</f>
        <v>0</v>
      </c>
      <c r="P524" s="176">
        <v>7.5359999999999996E-2</v>
      </c>
      <c r="Q524" s="176">
        <f>ROUND(E524*P524,2)</f>
        <v>0.08</v>
      </c>
      <c r="R524" s="178"/>
      <c r="S524" s="178" t="s">
        <v>129</v>
      </c>
      <c r="T524" s="179" t="s">
        <v>129</v>
      </c>
      <c r="U524" s="157">
        <v>5.7</v>
      </c>
      <c r="V524" s="157">
        <f>ROUND(E524*U524,2)</f>
        <v>5.7</v>
      </c>
      <c r="W524" s="157"/>
      <c r="X524" s="157" t="s">
        <v>130</v>
      </c>
      <c r="Y524" s="157" t="s">
        <v>131</v>
      </c>
      <c r="Z524" s="147"/>
      <c r="AA524" s="147"/>
      <c r="AB524" s="147"/>
      <c r="AC524" s="147"/>
      <c r="AD524" s="147"/>
      <c r="AE524" s="147"/>
      <c r="AF524" s="147"/>
      <c r="AG524" s="147" t="s">
        <v>132</v>
      </c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2" x14ac:dyDescent="0.25">
      <c r="A525" s="154"/>
      <c r="B525" s="155"/>
      <c r="C525" s="190" t="s">
        <v>604</v>
      </c>
      <c r="D525" s="158"/>
      <c r="E525" s="159">
        <v>1</v>
      </c>
      <c r="F525" s="157"/>
      <c r="G525" s="157"/>
      <c r="H525" s="157"/>
      <c r="I525" s="157"/>
      <c r="J525" s="157"/>
      <c r="K525" s="157"/>
      <c r="L525" s="157"/>
      <c r="M525" s="157"/>
      <c r="N525" s="156"/>
      <c r="O525" s="156"/>
      <c r="P525" s="156"/>
      <c r="Q525" s="156"/>
      <c r="R525" s="157"/>
      <c r="S525" s="157"/>
      <c r="T525" s="157"/>
      <c r="U525" s="157"/>
      <c r="V525" s="157"/>
      <c r="W525" s="157"/>
      <c r="X525" s="157"/>
      <c r="Y525" s="157"/>
      <c r="Z525" s="147"/>
      <c r="AA525" s="147"/>
      <c r="AB525" s="147"/>
      <c r="AC525" s="147"/>
      <c r="AD525" s="147"/>
      <c r="AE525" s="147"/>
      <c r="AF525" s="147"/>
      <c r="AG525" s="147" t="s">
        <v>134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5">
      <c r="A526" s="173">
        <v>108</v>
      </c>
      <c r="B526" s="174" t="s">
        <v>607</v>
      </c>
      <c r="C526" s="189" t="s">
        <v>608</v>
      </c>
      <c r="D526" s="175" t="s">
        <v>128</v>
      </c>
      <c r="E526" s="176">
        <v>386.87290000000002</v>
      </c>
      <c r="F526" s="177"/>
      <c r="G526" s="178">
        <f>ROUND(E526*F526,2)</f>
        <v>0</v>
      </c>
      <c r="H526" s="177"/>
      <c r="I526" s="178">
        <f>ROUND(E526*H526,2)</f>
        <v>0</v>
      </c>
      <c r="J526" s="177"/>
      <c r="K526" s="178">
        <f>ROUND(E526*J526,2)</f>
        <v>0</v>
      </c>
      <c r="L526" s="178">
        <v>15</v>
      </c>
      <c r="M526" s="178">
        <f>G526*(1+L526/100)</f>
        <v>0</v>
      </c>
      <c r="N526" s="176">
        <v>0</v>
      </c>
      <c r="O526" s="176">
        <f>ROUND(E526*N526,2)</f>
        <v>0</v>
      </c>
      <c r="P526" s="176">
        <v>5.8999999999999997E-2</v>
      </c>
      <c r="Q526" s="176">
        <f>ROUND(E526*P526,2)</f>
        <v>22.83</v>
      </c>
      <c r="R526" s="178"/>
      <c r="S526" s="178" t="s">
        <v>129</v>
      </c>
      <c r="T526" s="179" t="s">
        <v>129</v>
      </c>
      <c r="U526" s="157">
        <v>0.2</v>
      </c>
      <c r="V526" s="157">
        <f>ROUND(E526*U526,2)</f>
        <v>77.37</v>
      </c>
      <c r="W526" s="157"/>
      <c r="X526" s="157" t="s">
        <v>130</v>
      </c>
      <c r="Y526" s="157" t="s">
        <v>131</v>
      </c>
      <c r="Z526" s="147"/>
      <c r="AA526" s="147"/>
      <c r="AB526" s="147"/>
      <c r="AC526" s="147"/>
      <c r="AD526" s="147"/>
      <c r="AE526" s="147"/>
      <c r="AF526" s="147"/>
      <c r="AG526" s="147" t="s">
        <v>132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2" x14ac:dyDescent="0.25">
      <c r="A527" s="154"/>
      <c r="B527" s="155"/>
      <c r="C527" s="190" t="s">
        <v>383</v>
      </c>
      <c r="D527" s="158"/>
      <c r="E527" s="159">
        <v>321.69819999999999</v>
      </c>
      <c r="F527" s="157"/>
      <c r="G527" s="157"/>
      <c r="H527" s="157"/>
      <c r="I527" s="157"/>
      <c r="J527" s="157"/>
      <c r="K527" s="157"/>
      <c r="L527" s="157"/>
      <c r="M527" s="157"/>
      <c r="N527" s="156"/>
      <c r="O527" s="156"/>
      <c r="P527" s="156"/>
      <c r="Q527" s="156"/>
      <c r="R527" s="157"/>
      <c r="S527" s="157"/>
      <c r="T527" s="157"/>
      <c r="U527" s="157"/>
      <c r="V527" s="157"/>
      <c r="W527" s="157"/>
      <c r="X527" s="157"/>
      <c r="Y527" s="157"/>
      <c r="Z527" s="147"/>
      <c r="AA527" s="147"/>
      <c r="AB527" s="147"/>
      <c r="AC527" s="147"/>
      <c r="AD527" s="147"/>
      <c r="AE527" s="147"/>
      <c r="AF527" s="147"/>
      <c r="AG527" s="147" t="s">
        <v>134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3" x14ac:dyDescent="0.25">
      <c r="A528" s="154"/>
      <c r="B528" s="155"/>
      <c r="C528" s="190" t="s">
        <v>384</v>
      </c>
      <c r="D528" s="158"/>
      <c r="E528" s="159"/>
      <c r="F528" s="157"/>
      <c r="G528" s="157"/>
      <c r="H528" s="157"/>
      <c r="I528" s="157"/>
      <c r="J528" s="157"/>
      <c r="K528" s="157"/>
      <c r="L528" s="157"/>
      <c r="M528" s="157"/>
      <c r="N528" s="156"/>
      <c r="O528" s="156"/>
      <c r="P528" s="156"/>
      <c r="Q528" s="156"/>
      <c r="R528" s="157"/>
      <c r="S528" s="157"/>
      <c r="T528" s="157"/>
      <c r="U528" s="157"/>
      <c r="V528" s="157"/>
      <c r="W528" s="157"/>
      <c r="X528" s="157"/>
      <c r="Y528" s="157"/>
      <c r="Z528" s="147"/>
      <c r="AA528" s="147"/>
      <c r="AB528" s="147"/>
      <c r="AC528" s="147"/>
      <c r="AD528" s="147"/>
      <c r="AE528" s="147"/>
      <c r="AF528" s="147"/>
      <c r="AG528" s="147" t="s">
        <v>134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3" x14ac:dyDescent="0.25">
      <c r="A529" s="154"/>
      <c r="B529" s="155"/>
      <c r="C529" s="190" t="s">
        <v>385</v>
      </c>
      <c r="D529" s="158"/>
      <c r="E529" s="159">
        <v>23.135999999999999</v>
      </c>
      <c r="F529" s="157"/>
      <c r="G529" s="157"/>
      <c r="H529" s="157"/>
      <c r="I529" s="157"/>
      <c r="J529" s="157"/>
      <c r="K529" s="157"/>
      <c r="L529" s="157"/>
      <c r="M529" s="157"/>
      <c r="N529" s="156"/>
      <c r="O529" s="156"/>
      <c r="P529" s="156"/>
      <c r="Q529" s="156"/>
      <c r="R529" s="157"/>
      <c r="S529" s="157"/>
      <c r="T529" s="157"/>
      <c r="U529" s="157"/>
      <c r="V529" s="157"/>
      <c r="W529" s="157"/>
      <c r="X529" s="157"/>
      <c r="Y529" s="157"/>
      <c r="Z529" s="147"/>
      <c r="AA529" s="147"/>
      <c r="AB529" s="147"/>
      <c r="AC529" s="147"/>
      <c r="AD529" s="147"/>
      <c r="AE529" s="147"/>
      <c r="AF529" s="147"/>
      <c r="AG529" s="147" t="s">
        <v>134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3" x14ac:dyDescent="0.25">
      <c r="A530" s="154"/>
      <c r="B530" s="155"/>
      <c r="C530" s="190" t="s">
        <v>386</v>
      </c>
      <c r="D530" s="158"/>
      <c r="E530" s="159">
        <v>33.74</v>
      </c>
      <c r="F530" s="157"/>
      <c r="G530" s="157"/>
      <c r="H530" s="157"/>
      <c r="I530" s="157"/>
      <c r="J530" s="157"/>
      <c r="K530" s="157"/>
      <c r="L530" s="157"/>
      <c r="M530" s="157"/>
      <c r="N530" s="156"/>
      <c r="O530" s="156"/>
      <c r="P530" s="156"/>
      <c r="Q530" s="156"/>
      <c r="R530" s="157"/>
      <c r="S530" s="157"/>
      <c r="T530" s="157"/>
      <c r="U530" s="157"/>
      <c r="V530" s="157"/>
      <c r="W530" s="157"/>
      <c r="X530" s="157"/>
      <c r="Y530" s="157"/>
      <c r="Z530" s="147"/>
      <c r="AA530" s="147"/>
      <c r="AB530" s="147"/>
      <c r="AC530" s="147"/>
      <c r="AD530" s="147"/>
      <c r="AE530" s="147"/>
      <c r="AF530" s="147"/>
      <c r="AG530" s="147" t="s">
        <v>134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3" x14ac:dyDescent="0.25">
      <c r="A531" s="154"/>
      <c r="B531" s="155"/>
      <c r="C531" s="190" t="s">
        <v>387</v>
      </c>
      <c r="D531" s="158"/>
      <c r="E531" s="159"/>
      <c r="F531" s="157"/>
      <c r="G531" s="157"/>
      <c r="H531" s="157"/>
      <c r="I531" s="157"/>
      <c r="J531" s="157"/>
      <c r="K531" s="157"/>
      <c r="L531" s="157"/>
      <c r="M531" s="157"/>
      <c r="N531" s="156"/>
      <c r="O531" s="156"/>
      <c r="P531" s="156"/>
      <c r="Q531" s="156"/>
      <c r="R531" s="157"/>
      <c r="S531" s="157"/>
      <c r="T531" s="157"/>
      <c r="U531" s="157"/>
      <c r="V531" s="157"/>
      <c r="W531" s="157"/>
      <c r="X531" s="157"/>
      <c r="Y531" s="157"/>
      <c r="Z531" s="147"/>
      <c r="AA531" s="147"/>
      <c r="AB531" s="147"/>
      <c r="AC531" s="147"/>
      <c r="AD531" s="147"/>
      <c r="AE531" s="147"/>
      <c r="AF531" s="147"/>
      <c r="AG531" s="147" t="s">
        <v>134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3" x14ac:dyDescent="0.25">
      <c r="A532" s="154"/>
      <c r="B532" s="155"/>
      <c r="C532" s="190" t="s">
        <v>299</v>
      </c>
      <c r="D532" s="158"/>
      <c r="E532" s="159">
        <v>4.8449999999999998</v>
      </c>
      <c r="F532" s="157"/>
      <c r="G532" s="157"/>
      <c r="H532" s="157"/>
      <c r="I532" s="157"/>
      <c r="J532" s="157"/>
      <c r="K532" s="157"/>
      <c r="L532" s="157"/>
      <c r="M532" s="157"/>
      <c r="N532" s="156"/>
      <c r="O532" s="156"/>
      <c r="P532" s="156"/>
      <c r="Q532" s="156"/>
      <c r="R532" s="157"/>
      <c r="S532" s="157"/>
      <c r="T532" s="157"/>
      <c r="U532" s="157"/>
      <c r="V532" s="157"/>
      <c r="W532" s="157"/>
      <c r="X532" s="157"/>
      <c r="Y532" s="157"/>
      <c r="Z532" s="147"/>
      <c r="AA532" s="147"/>
      <c r="AB532" s="147"/>
      <c r="AC532" s="147"/>
      <c r="AD532" s="147"/>
      <c r="AE532" s="147"/>
      <c r="AF532" s="147"/>
      <c r="AG532" s="147" t="s">
        <v>134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3" x14ac:dyDescent="0.25">
      <c r="A533" s="154"/>
      <c r="B533" s="155"/>
      <c r="C533" s="191" t="s">
        <v>159</v>
      </c>
      <c r="D533" s="160"/>
      <c r="E533" s="161">
        <v>383.41919999999999</v>
      </c>
      <c r="F533" s="157"/>
      <c r="G533" s="157"/>
      <c r="H533" s="157"/>
      <c r="I533" s="157"/>
      <c r="J533" s="157"/>
      <c r="K533" s="157"/>
      <c r="L533" s="157"/>
      <c r="M533" s="157"/>
      <c r="N533" s="156"/>
      <c r="O533" s="156"/>
      <c r="P533" s="156"/>
      <c r="Q533" s="156"/>
      <c r="R533" s="157"/>
      <c r="S533" s="157"/>
      <c r="T533" s="157"/>
      <c r="U533" s="157"/>
      <c r="V533" s="157"/>
      <c r="W533" s="157"/>
      <c r="X533" s="157"/>
      <c r="Y533" s="157"/>
      <c r="Z533" s="147"/>
      <c r="AA533" s="147"/>
      <c r="AB533" s="147"/>
      <c r="AC533" s="147"/>
      <c r="AD533" s="147"/>
      <c r="AE533" s="147"/>
      <c r="AF533" s="147"/>
      <c r="AG533" s="147" t="s">
        <v>134</v>
      </c>
      <c r="AH533" s="147">
        <v>1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3" x14ac:dyDescent="0.25">
      <c r="A534" s="154"/>
      <c r="B534" s="155"/>
      <c r="C534" s="190" t="s">
        <v>306</v>
      </c>
      <c r="D534" s="158"/>
      <c r="E534" s="159"/>
      <c r="F534" s="157"/>
      <c r="G534" s="157"/>
      <c r="H534" s="157"/>
      <c r="I534" s="157"/>
      <c r="J534" s="157"/>
      <c r="K534" s="157"/>
      <c r="L534" s="157"/>
      <c r="M534" s="157"/>
      <c r="N534" s="156"/>
      <c r="O534" s="156"/>
      <c r="P534" s="156"/>
      <c r="Q534" s="156"/>
      <c r="R534" s="157"/>
      <c r="S534" s="157"/>
      <c r="T534" s="157"/>
      <c r="U534" s="157"/>
      <c r="V534" s="157"/>
      <c r="W534" s="157"/>
      <c r="X534" s="157"/>
      <c r="Y534" s="157"/>
      <c r="Z534" s="147"/>
      <c r="AA534" s="147"/>
      <c r="AB534" s="147"/>
      <c r="AC534" s="147"/>
      <c r="AD534" s="147"/>
      <c r="AE534" s="147"/>
      <c r="AF534" s="147"/>
      <c r="AG534" s="147" t="s">
        <v>134</v>
      </c>
      <c r="AH534" s="147">
        <v>0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3" x14ac:dyDescent="0.25">
      <c r="A535" s="154"/>
      <c r="B535" s="155"/>
      <c r="C535" s="190" t="s">
        <v>307</v>
      </c>
      <c r="D535" s="158"/>
      <c r="E535" s="159">
        <v>-16.065000000000001</v>
      </c>
      <c r="F535" s="157"/>
      <c r="G535" s="157"/>
      <c r="H535" s="157"/>
      <c r="I535" s="157"/>
      <c r="J535" s="157"/>
      <c r="K535" s="157"/>
      <c r="L535" s="157"/>
      <c r="M535" s="157"/>
      <c r="N535" s="156"/>
      <c r="O535" s="156"/>
      <c r="P535" s="156"/>
      <c r="Q535" s="156"/>
      <c r="R535" s="157"/>
      <c r="S535" s="157"/>
      <c r="T535" s="157"/>
      <c r="U535" s="157"/>
      <c r="V535" s="157"/>
      <c r="W535" s="157"/>
      <c r="X535" s="157"/>
      <c r="Y535" s="157"/>
      <c r="Z535" s="147"/>
      <c r="AA535" s="147"/>
      <c r="AB535" s="147"/>
      <c r="AC535" s="147"/>
      <c r="AD535" s="147"/>
      <c r="AE535" s="147"/>
      <c r="AF535" s="147"/>
      <c r="AG535" s="147" t="s">
        <v>134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3" x14ac:dyDescent="0.25">
      <c r="A536" s="154"/>
      <c r="B536" s="155"/>
      <c r="C536" s="190" t="s">
        <v>308</v>
      </c>
      <c r="D536" s="158"/>
      <c r="E536" s="159">
        <v>-25.65</v>
      </c>
      <c r="F536" s="157"/>
      <c r="G536" s="157"/>
      <c r="H536" s="157"/>
      <c r="I536" s="157"/>
      <c r="J536" s="157"/>
      <c r="K536" s="157"/>
      <c r="L536" s="157"/>
      <c r="M536" s="157"/>
      <c r="N536" s="156"/>
      <c r="O536" s="156"/>
      <c r="P536" s="156"/>
      <c r="Q536" s="156"/>
      <c r="R536" s="157"/>
      <c r="S536" s="157"/>
      <c r="T536" s="157"/>
      <c r="U536" s="157"/>
      <c r="V536" s="157"/>
      <c r="W536" s="157"/>
      <c r="X536" s="157"/>
      <c r="Y536" s="157"/>
      <c r="Z536" s="147"/>
      <c r="AA536" s="147"/>
      <c r="AB536" s="147"/>
      <c r="AC536" s="147"/>
      <c r="AD536" s="147"/>
      <c r="AE536" s="147"/>
      <c r="AF536" s="147"/>
      <c r="AG536" s="147" t="s">
        <v>134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3" x14ac:dyDescent="0.25">
      <c r="A537" s="154"/>
      <c r="B537" s="155"/>
      <c r="C537" s="190" t="s">
        <v>309</v>
      </c>
      <c r="D537" s="158"/>
      <c r="E537" s="159">
        <v>-1.62</v>
      </c>
      <c r="F537" s="157"/>
      <c r="G537" s="157"/>
      <c r="H537" s="157"/>
      <c r="I537" s="157"/>
      <c r="J537" s="157"/>
      <c r="K537" s="157"/>
      <c r="L537" s="157"/>
      <c r="M537" s="157"/>
      <c r="N537" s="156"/>
      <c r="O537" s="156"/>
      <c r="P537" s="156"/>
      <c r="Q537" s="156"/>
      <c r="R537" s="157"/>
      <c r="S537" s="157"/>
      <c r="T537" s="157"/>
      <c r="U537" s="157"/>
      <c r="V537" s="157"/>
      <c r="W537" s="157"/>
      <c r="X537" s="157"/>
      <c r="Y537" s="157"/>
      <c r="Z537" s="147"/>
      <c r="AA537" s="147"/>
      <c r="AB537" s="147"/>
      <c r="AC537" s="147"/>
      <c r="AD537" s="147"/>
      <c r="AE537" s="147"/>
      <c r="AF537" s="147"/>
      <c r="AG537" s="147" t="s">
        <v>134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3" x14ac:dyDescent="0.25">
      <c r="A538" s="154"/>
      <c r="B538" s="155"/>
      <c r="C538" s="190" t="s">
        <v>310</v>
      </c>
      <c r="D538" s="158"/>
      <c r="E538" s="159">
        <v>-0.75600000000000001</v>
      </c>
      <c r="F538" s="157"/>
      <c r="G538" s="157"/>
      <c r="H538" s="157"/>
      <c r="I538" s="157"/>
      <c r="J538" s="157"/>
      <c r="K538" s="157"/>
      <c r="L538" s="157"/>
      <c r="M538" s="157"/>
      <c r="N538" s="156"/>
      <c r="O538" s="156"/>
      <c r="P538" s="156"/>
      <c r="Q538" s="156"/>
      <c r="R538" s="157"/>
      <c r="S538" s="157"/>
      <c r="T538" s="157"/>
      <c r="U538" s="157"/>
      <c r="V538" s="157"/>
      <c r="W538" s="157"/>
      <c r="X538" s="157"/>
      <c r="Y538" s="157"/>
      <c r="Z538" s="147"/>
      <c r="AA538" s="147"/>
      <c r="AB538" s="147"/>
      <c r="AC538" s="147"/>
      <c r="AD538" s="147"/>
      <c r="AE538" s="147"/>
      <c r="AF538" s="147"/>
      <c r="AG538" s="147" t="s">
        <v>134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3" x14ac:dyDescent="0.25">
      <c r="A539" s="154"/>
      <c r="B539" s="155"/>
      <c r="C539" s="190" t="s">
        <v>311</v>
      </c>
      <c r="D539" s="158"/>
      <c r="E539" s="159">
        <v>-2.16</v>
      </c>
      <c r="F539" s="157"/>
      <c r="G539" s="157"/>
      <c r="H539" s="157"/>
      <c r="I539" s="157"/>
      <c r="J539" s="157"/>
      <c r="K539" s="157"/>
      <c r="L539" s="157"/>
      <c r="M539" s="157"/>
      <c r="N539" s="156"/>
      <c r="O539" s="156"/>
      <c r="P539" s="156"/>
      <c r="Q539" s="156"/>
      <c r="R539" s="157"/>
      <c r="S539" s="157"/>
      <c r="T539" s="157"/>
      <c r="U539" s="157"/>
      <c r="V539" s="157"/>
      <c r="W539" s="157"/>
      <c r="X539" s="157"/>
      <c r="Y539" s="157"/>
      <c r="Z539" s="147"/>
      <c r="AA539" s="147"/>
      <c r="AB539" s="147"/>
      <c r="AC539" s="147"/>
      <c r="AD539" s="147"/>
      <c r="AE539" s="147"/>
      <c r="AF539" s="147"/>
      <c r="AG539" s="147" t="s">
        <v>134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3" x14ac:dyDescent="0.25">
      <c r="A540" s="154"/>
      <c r="B540" s="155"/>
      <c r="C540" s="190" t="s">
        <v>388</v>
      </c>
      <c r="D540" s="158"/>
      <c r="E540" s="159">
        <v>-4.2300000000000004</v>
      </c>
      <c r="F540" s="157"/>
      <c r="G540" s="157"/>
      <c r="H540" s="157"/>
      <c r="I540" s="157"/>
      <c r="J540" s="157"/>
      <c r="K540" s="157"/>
      <c r="L540" s="157"/>
      <c r="M540" s="157"/>
      <c r="N540" s="156"/>
      <c r="O540" s="156"/>
      <c r="P540" s="156"/>
      <c r="Q540" s="156"/>
      <c r="R540" s="157"/>
      <c r="S540" s="157"/>
      <c r="T540" s="157"/>
      <c r="U540" s="157"/>
      <c r="V540" s="157"/>
      <c r="W540" s="157"/>
      <c r="X540" s="157"/>
      <c r="Y540" s="157"/>
      <c r="Z540" s="147"/>
      <c r="AA540" s="147"/>
      <c r="AB540" s="147"/>
      <c r="AC540" s="147"/>
      <c r="AD540" s="147"/>
      <c r="AE540" s="147"/>
      <c r="AF540" s="147"/>
      <c r="AG540" s="147" t="s">
        <v>134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3" x14ac:dyDescent="0.25">
      <c r="A541" s="154"/>
      <c r="B541" s="155"/>
      <c r="C541" s="191" t="s">
        <v>159</v>
      </c>
      <c r="D541" s="160"/>
      <c r="E541" s="161">
        <v>-50.481000000000002</v>
      </c>
      <c r="F541" s="157"/>
      <c r="G541" s="157"/>
      <c r="H541" s="157"/>
      <c r="I541" s="157"/>
      <c r="J541" s="157"/>
      <c r="K541" s="157"/>
      <c r="L541" s="157"/>
      <c r="M541" s="157"/>
      <c r="N541" s="156"/>
      <c r="O541" s="156"/>
      <c r="P541" s="156"/>
      <c r="Q541" s="156"/>
      <c r="R541" s="157"/>
      <c r="S541" s="157"/>
      <c r="T541" s="157"/>
      <c r="U541" s="157"/>
      <c r="V541" s="157"/>
      <c r="W541" s="157"/>
      <c r="X541" s="157"/>
      <c r="Y541" s="157"/>
      <c r="Z541" s="147"/>
      <c r="AA541" s="147"/>
      <c r="AB541" s="147"/>
      <c r="AC541" s="147"/>
      <c r="AD541" s="147"/>
      <c r="AE541" s="147"/>
      <c r="AF541" s="147"/>
      <c r="AG541" s="147" t="s">
        <v>134</v>
      </c>
      <c r="AH541" s="147">
        <v>1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3" x14ac:dyDescent="0.25">
      <c r="A542" s="154"/>
      <c r="B542" s="155"/>
      <c r="C542" s="190" t="s">
        <v>266</v>
      </c>
      <c r="D542" s="158"/>
      <c r="E542" s="159"/>
      <c r="F542" s="157"/>
      <c r="G542" s="157"/>
      <c r="H542" s="157"/>
      <c r="I542" s="157"/>
      <c r="J542" s="157"/>
      <c r="K542" s="157"/>
      <c r="L542" s="157"/>
      <c r="M542" s="157"/>
      <c r="N542" s="156"/>
      <c r="O542" s="156"/>
      <c r="P542" s="156"/>
      <c r="Q542" s="156"/>
      <c r="R542" s="157"/>
      <c r="S542" s="157"/>
      <c r="T542" s="157"/>
      <c r="U542" s="157"/>
      <c r="V542" s="157"/>
      <c r="W542" s="157"/>
      <c r="X542" s="157"/>
      <c r="Y542" s="157"/>
      <c r="Z542" s="147"/>
      <c r="AA542" s="147"/>
      <c r="AB542" s="147"/>
      <c r="AC542" s="147"/>
      <c r="AD542" s="147"/>
      <c r="AE542" s="147"/>
      <c r="AF542" s="147"/>
      <c r="AG542" s="147" t="s">
        <v>134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3" x14ac:dyDescent="0.25">
      <c r="A543" s="154"/>
      <c r="B543" s="155"/>
      <c r="C543" s="190" t="s">
        <v>609</v>
      </c>
      <c r="D543" s="158"/>
      <c r="E543" s="159">
        <v>9.94</v>
      </c>
      <c r="F543" s="157"/>
      <c r="G543" s="157"/>
      <c r="H543" s="157"/>
      <c r="I543" s="157"/>
      <c r="J543" s="157"/>
      <c r="K543" s="157"/>
      <c r="L543" s="157"/>
      <c r="M543" s="157"/>
      <c r="N543" s="156"/>
      <c r="O543" s="156"/>
      <c r="P543" s="156"/>
      <c r="Q543" s="156"/>
      <c r="R543" s="157"/>
      <c r="S543" s="157"/>
      <c r="T543" s="157"/>
      <c r="U543" s="157"/>
      <c r="V543" s="157"/>
      <c r="W543" s="157"/>
      <c r="X543" s="157"/>
      <c r="Y543" s="157"/>
      <c r="Z543" s="147"/>
      <c r="AA543" s="147"/>
      <c r="AB543" s="147"/>
      <c r="AC543" s="147"/>
      <c r="AD543" s="147"/>
      <c r="AE543" s="147"/>
      <c r="AF543" s="147"/>
      <c r="AG543" s="147" t="s">
        <v>134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3" x14ac:dyDescent="0.25">
      <c r="A544" s="154"/>
      <c r="B544" s="155"/>
      <c r="C544" s="190" t="s">
        <v>610</v>
      </c>
      <c r="D544" s="158"/>
      <c r="E544" s="159">
        <v>14.22</v>
      </c>
      <c r="F544" s="157"/>
      <c r="G544" s="157"/>
      <c r="H544" s="157"/>
      <c r="I544" s="157"/>
      <c r="J544" s="157"/>
      <c r="K544" s="157"/>
      <c r="L544" s="157"/>
      <c r="M544" s="157"/>
      <c r="N544" s="156"/>
      <c r="O544" s="156"/>
      <c r="P544" s="156"/>
      <c r="Q544" s="156"/>
      <c r="R544" s="157"/>
      <c r="S544" s="157"/>
      <c r="T544" s="157"/>
      <c r="U544" s="157"/>
      <c r="V544" s="157"/>
      <c r="W544" s="157"/>
      <c r="X544" s="157"/>
      <c r="Y544" s="157"/>
      <c r="Z544" s="147"/>
      <c r="AA544" s="147"/>
      <c r="AB544" s="147"/>
      <c r="AC544" s="147"/>
      <c r="AD544" s="147"/>
      <c r="AE544" s="147"/>
      <c r="AF544" s="147"/>
      <c r="AG544" s="147" t="s">
        <v>134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3" x14ac:dyDescent="0.25">
      <c r="A545" s="154"/>
      <c r="B545" s="155"/>
      <c r="C545" s="190" t="s">
        <v>611</v>
      </c>
      <c r="D545" s="158"/>
      <c r="E545" s="159">
        <v>1.44</v>
      </c>
      <c r="F545" s="157"/>
      <c r="G545" s="157"/>
      <c r="H545" s="157"/>
      <c r="I545" s="157"/>
      <c r="J545" s="157"/>
      <c r="K545" s="157"/>
      <c r="L545" s="157"/>
      <c r="M545" s="157"/>
      <c r="N545" s="156"/>
      <c r="O545" s="156"/>
      <c r="P545" s="156"/>
      <c r="Q545" s="156"/>
      <c r="R545" s="157"/>
      <c r="S545" s="157"/>
      <c r="T545" s="157"/>
      <c r="U545" s="157"/>
      <c r="V545" s="157"/>
      <c r="W545" s="157"/>
      <c r="X545" s="157"/>
      <c r="Y545" s="157"/>
      <c r="Z545" s="147"/>
      <c r="AA545" s="147"/>
      <c r="AB545" s="147"/>
      <c r="AC545" s="147"/>
      <c r="AD545" s="147"/>
      <c r="AE545" s="147"/>
      <c r="AF545" s="147"/>
      <c r="AG545" s="147" t="s">
        <v>134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3" x14ac:dyDescent="0.25">
      <c r="A546" s="154"/>
      <c r="B546" s="155"/>
      <c r="C546" s="190" t="s">
        <v>612</v>
      </c>
      <c r="D546" s="158"/>
      <c r="E546" s="159">
        <v>0.60599999999999998</v>
      </c>
      <c r="F546" s="157"/>
      <c r="G546" s="157"/>
      <c r="H546" s="157"/>
      <c r="I546" s="157"/>
      <c r="J546" s="157"/>
      <c r="K546" s="157"/>
      <c r="L546" s="157"/>
      <c r="M546" s="157"/>
      <c r="N546" s="156"/>
      <c r="O546" s="156"/>
      <c r="P546" s="156"/>
      <c r="Q546" s="156"/>
      <c r="R546" s="157"/>
      <c r="S546" s="157"/>
      <c r="T546" s="157"/>
      <c r="U546" s="157"/>
      <c r="V546" s="157"/>
      <c r="W546" s="157"/>
      <c r="X546" s="157"/>
      <c r="Y546" s="157"/>
      <c r="Z546" s="147"/>
      <c r="AA546" s="147"/>
      <c r="AB546" s="147"/>
      <c r="AC546" s="147"/>
      <c r="AD546" s="147"/>
      <c r="AE546" s="147"/>
      <c r="AF546" s="147"/>
      <c r="AG546" s="147" t="s">
        <v>134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3" x14ac:dyDescent="0.25">
      <c r="A547" s="154"/>
      <c r="B547" s="155"/>
      <c r="C547" s="190" t="s">
        <v>613</v>
      </c>
      <c r="D547" s="158"/>
      <c r="E547" s="159">
        <v>1.32</v>
      </c>
      <c r="F547" s="157"/>
      <c r="G547" s="157"/>
      <c r="H547" s="157"/>
      <c r="I547" s="157"/>
      <c r="J547" s="157"/>
      <c r="K547" s="157"/>
      <c r="L547" s="157"/>
      <c r="M547" s="157"/>
      <c r="N547" s="156"/>
      <c r="O547" s="156"/>
      <c r="P547" s="156"/>
      <c r="Q547" s="156"/>
      <c r="R547" s="157"/>
      <c r="S547" s="157"/>
      <c r="T547" s="157"/>
      <c r="U547" s="157"/>
      <c r="V547" s="157"/>
      <c r="W547" s="157"/>
      <c r="X547" s="157"/>
      <c r="Y547" s="157"/>
      <c r="Z547" s="147"/>
      <c r="AA547" s="147"/>
      <c r="AB547" s="147"/>
      <c r="AC547" s="147"/>
      <c r="AD547" s="147"/>
      <c r="AE547" s="147"/>
      <c r="AF547" s="147"/>
      <c r="AG547" s="147" t="s">
        <v>134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3" x14ac:dyDescent="0.25">
      <c r="A548" s="154"/>
      <c r="B548" s="155"/>
      <c r="C548" s="190" t="s">
        <v>614</v>
      </c>
      <c r="D548" s="158"/>
      <c r="E548" s="159">
        <v>1.3</v>
      </c>
      <c r="F548" s="157"/>
      <c r="G548" s="157"/>
      <c r="H548" s="157"/>
      <c r="I548" s="157"/>
      <c r="J548" s="157"/>
      <c r="K548" s="157"/>
      <c r="L548" s="157"/>
      <c r="M548" s="157"/>
      <c r="N548" s="156"/>
      <c r="O548" s="156"/>
      <c r="P548" s="156"/>
      <c r="Q548" s="156"/>
      <c r="R548" s="157"/>
      <c r="S548" s="157"/>
      <c r="T548" s="157"/>
      <c r="U548" s="157"/>
      <c r="V548" s="157"/>
      <c r="W548" s="157"/>
      <c r="X548" s="157"/>
      <c r="Y548" s="157"/>
      <c r="Z548" s="147"/>
      <c r="AA548" s="147"/>
      <c r="AB548" s="147"/>
      <c r="AC548" s="147"/>
      <c r="AD548" s="147"/>
      <c r="AE548" s="147"/>
      <c r="AF548" s="147"/>
      <c r="AG548" s="147" t="s">
        <v>134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3" x14ac:dyDescent="0.25">
      <c r="A549" s="154"/>
      <c r="B549" s="155"/>
      <c r="C549" s="191" t="s">
        <v>159</v>
      </c>
      <c r="D549" s="160"/>
      <c r="E549" s="161">
        <v>28.826000000000001</v>
      </c>
      <c r="F549" s="157"/>
      <c r="G549" s="157"/>
      <c r="H549" s="157"/>
      <c r="I549" s="157"/>
      <c r="J549" s="157"/>
      <c r="K549" s="157"/>
      <c r="L549" s="157"/>
      <c r="M549" s="157"/>
      <c r="N549" s="156"/>
      <c r="O549" s="156"/>
      <c r="P549" s="156"/>
      <c r="Q549" s="156"/>
      <c r="R549" s="157"/>
      <c r="S549" s="157"/>
      <c r="T549" s="157"/>
      <c r="U549" s="157"/>
      <c r="V549" s="157"/>
      <c r="W549" s="157"/>
      <c r="X549" s="157"/>
      <c r="Y549" s="157"/>
      <c r="Z549" s="147"/>
      <c r="AA549" s="147"/>
      <c r="AB549" s="147"/>
      <c r="AC549" s="147"/>
      <c r="AD549" s="147"/>
      <c r="AE549" s="147"/>
      <c r="AF549" s="147"/>
      <c r="AG549" s="147" t="s">
        <v>134</v>
      </c>
      <c r="AH549" s="147">
        <v>1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3" x14ac:dyDescent="0.25">
      <c r="A550" s="154"/>
      <c r="B550" s="155"/>
      <c r="C550" s="190" t="s">
        <v>389</v>
      </c>
      <c r="D550" s="158"/>
      <c r="E550" s="159"/>
      <c r="F550" s="157"/>
      <c r="G550" s="157"/>
      <c r="H550" s="157"/>
      <c r="I550" s="157"/>
      <c r="J550" s="157"/>
      <c r="K550" s="157"/>
      <c r="L550" s="157"/>
      <c r="M550" s="157"/>
      <c r="N550" s="156"/>
      <c r="O550" s="156"/>
      <c r="P550" s="156"/>
      <c r="Q550" s="156"/>
      <c r="R550" s="157"/>
      <c r="S550" s="157"/>
      <c r="T550" s="157"/>
      <c r="U550" s="157"/>
      <c r="V550" s="157"/>
      <c r="W550" s="157"/>
      <c r="X550" s="157"/>
      <c r="Y550" s="157"/>
      <c r="Z550" s="147"/>
      <c r="AA550" s="147"/>
      <c r="AB550" s="147"/>
      <c r="AC550" s="147"/>
      <c r="AD550" s="147"/>
      <c r="AE550" s="147"/>
      <c r="AF550" s="147"/>
      <c r="AG550" s="147" t="s">
        <v>134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3" x14ac:dyDescent="0.25">
      <c r="A551" s="154"/>
      <c r="B551" s="155"/>
      <c r="C551" s="190" t="s">
        <v>297</v>
      </c>
      <c r="D551" s="158"/>
      <c r="E551" s="159"/>
      <c r="F551" s="157"/>
      <c r="G551" s="157"/>
      <c r="H551" s="157"/>
      <c r="I551" s="157"/>
      <c r="J551" s="157"/>
      <c r="K551" s="157"/>
      <c r="L551" s="157"/>
      <c r="M551" s="157"/>
      <c r="N551" s="156"/>
      <c r="O551" s="156"/>
      <c r="P551" s="156"/>
      <c r="Q551" s="156"/>
      <c r="R551" s="157"/>
      <c r="S551" s="157"/>
      <c r="T551" s="157"/>
      <c r="U551" s="157"/>
      <c r="V551" s="157"/>
      <c r="W551" s="157"/>
      <c r="X551" s="157"/>
      <c r="Y551" s="157"/>
      <c r="Z551" s="147"/>
      <c r="AA551" s="147"/>
      <c r="AB551" s="147"/>
      <c r="AC551" s="147"/>
      <c r="AD551" s="147"/>
      <c r="AE551" s="147"/>
      <c r="AF551" s="147"/>
      <c r="AG551" s="147" t="s">
        <v>134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3" x14ac:dyDescent="0.25">
      <c r="A552" s="154"/>
      <c r="B552" s="155"/>
      <c r="C552" s="190" t="s">
        <v>390</v>
      </c>
      <c r="D552" s="158"/>
      <c r="E552" s="159">
        <v>4.1300999999999997</v>
      </c>
      <c r="F552" s="157"/>
      <c r="G552" s="157"/>
      <c r="H552" s="157"/>
      <c r="I552" s="157"/>
      <c r="J552" s="157"/>
      <c r="K552" s="157"/>
      <c r="L552" s="157"/>
      <c r="M552" s="157"/>
      <c r="N552" s="156"/>
      <c r="O552" s="156"/>
      <c r="P552" s="156"/>
      <c r="Q552" s="156"/>
      <c r="R552" s="157"/>
      <c r="S552" s="157"/>
      <c r="T552" s="157"/>
      <c r="U552" s="157"/>
      <c r="V552" s="157"/>
      <c r="W552" s="157"/>
      <c r="X552" s="157"/>
      <c r="Y552" s="157"/>
      <c r="Z552" s="147"/>
      <c r="AA552" s="147"/>
      <c r="AB552" s="147"/>
      <c r="AC552" s="147"/>
      <c r="AD552" s="147"/>
      <c r="AE552" s="147"/>
      <c r="AF552" s="147"/>
      <c r="AG552" s="147" t="s">
        <v>134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3" x14ac:dyDescent="0.25">
      <c r="A553" s="154"/>
      <c r="B553" s="155"/>
      <c r="C553" s="190" t="s">
        <v>391</v>
      </c>
      <c r="D553" s="158"/>
      <c r="E553" s="159">
        <v>1.446</v>
      </c>
      <c r="F553" s="157"/>
      <c r="G553" s="157"/>
      <c r="H553" s="157"/>
      <c r="I553" s="157"/>
      <c r="J553" s="157"/>
      <c r="K553" s="157"/>
      <c r="L553" s="157"/>
      <c r="M553" s="157"/>
      <c r="N553" s="156"/>
      <c r="O553" s="156"/>
      <c r="P553" s="156"/>
      <c r="Q553" s="156"/>
      <c r="R553" s="157"/>
      <c r="S553" s="157"/>
      <c r="T553" s="157"/>
      <c r="U553" s="157"/>
      <c r="V553" s="157"/>
      <c r="W553" s="157"/>
      <c r="X553" s="157"/>
      <c r="Y553" s="157"/>
      <c r="Z553" s="147"/>
      <c r="AA553" s="147"/>
      <c r="AB553" s="147"/>
      <c r="AC553" s="147"/>
      <c r="AD553" s="147"/>
      <c r="AE553" s="147"/>
      <c r="AF553" s="147"/>
      <c r="AG553" s="147" t="s">
        <v>134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3" x14ac:dyDescent="0.25">
      <c r="A554" s="154"/>
      <c r="B554" s="155"/>
      <c r="C554" s="190" t="s">
        <v>319</v>
      </c>
      <c r="D554" s="158"/>
      <c r="E554" s="159">
        <v>0.58799999999999997</v>
      </c>
      <c r="F554" s="157"/>
      <c r="G554" s="157"/>
      <c r="H554" s="157"/>
      <c r="I554" s="157"/>
      <c r="J554" s="157"/>
      <c r="K554" s="157"/>
      <c r="L554" s="157"/>
      <c r="M554" s="157"/>
      <c r="N554" s="156"/>
      <c r="O554" s="156"/>
      <c r="P554" s="156"/>
      <c r="Q554" s="156"/>
      <c r="R554" s="157"/>
      <c r="S554" s="157"/>
      <c r="T554" s="157"/>
      <c r="U554" s="157"/>
      <c r="V554" s="157"/>
      <c r="W554" s="157"/>
      <c r="X554" s="157"/>
      <c r="Y554" s="157"/>
      <c r="Z554" s="147"/>
      <c r="AA554" s="147"/>
      <c r="AB554" s="147"/>
      <c r="AC554" s="147"/>
      <c r="AD554" s="147"/>
      <c r="AE554" s="147"/>
      <c r="AF554" s="147"/>
      <c r="AG554" s="147" t="s">
        <v>134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3" x14ac:dyDescent="0.25">
      <c r="A555" s="154"/>
      <c r="B555" s="155"/>
      <c r="C555" s="190" t="s">
        <v>300</v>
      </c>
      <c r="D555" s="158"/>
      <c r="E555" s="159"/>
      <c r="F555" s="157"/>
      <c r="G555" s="157"/>
      <c r="H555" s="157"/>
      <c r="I555" s="157"/>
      <c r="J555" s="157"/>
      <c r="K555" s="157"/>
      <c r="L555" s="157"/>
      <c r="M555" s="157"/>
      <c r="N555" s="156"/>
      <c r="O555" s="156"/>
      <c r="P555" s="156"/>
      <c r="Q555" s="156"/>
      <c r="R555" s="157"/>
      <c r="S555" s="157"/>
      <c r="T555" s="157"/>
      <c r="U555" s="157"/>
      <c r="V555" s="157"/>
      <c r="W555" s="157"/>
      <c r="X555" s="157"/>
      <c r="Y555" s="157"/>
      <c r="Z555" s="147"/>
      <c r="AA555" s="147"/>
      <c r="AB555" s="147"/>
      <c r="AC555" s="147"/>
      <c r="AD555" s="147"/>
      <c r="AE555" s="147"/>
      <c r="AF555" s="147"/>
      <c r="AG555" s="147" t="s">
        <v>134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3" x14ac:dyDescent="0.25">
      <c r="A556" s="154"/>
      <c r="B556" s="155"/>
      <c r="C556" s="190" t="s">
        <v>392</v>
      </c>
      <c r="D556" s="158"/>
      <c r="E556" s="159">
        <v>2.41</v>
      </c>
      <c r="F556" s="157"/>
      <c r="G556" s="157"/>
      <c r="H556" s="157"/>
      <c r="I556" s="157"/>
      <c r="J556" s="157"/>
      <c r="K556" s="157"/>
      <c r="L556" s="157"/>
      <c r="M556" s="157"/>
      <c r="N556" s="156"/>
      <c r="O556" s="156"/>
      <c r="P556" s="156"/>
      <c r="Q556" s="156"/>
      <c r="R556" s="157"/>
      <c r="S556" s="157"/>
      <c r="T556" s="157"/>
      <c r="U556" s="157"/>
      <c r="V556" s="157"/>
      <c r="W556" s="157"/>
      <c r="X556" s="157"/>
      <c r="Y556" s="157"/>
      <c r="Z556" s="147"/>
      <c r="AA556" s="147"/>
      <c r="AB556" s="147"/>
      <c r="AC556" s="147"/>
      <c r="AD556" s="147"/>
      <c r="AE556" s="147"/>
      <c r="AF556" s="147"/>
      <c r="AG556" s="147" t="s">
        <v>134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3" x14ac:dyDescent="0.25">
      <c r="A557" s="154"/>
      <c r="B557" s="155"/>
      <c r="C557" s="190" t="s">
        <v>393</v>
      </c>
      <c r="D557" s="158"/>
      <c r="E557" s="159">
        <v>0.9</v>
      </c>
      <c r="F557" s="157"/>
      <c r="G557" s="157"/>
      <c r="H557" s="157"/>
      <c r="I557" s="157"/>
      <c r="J557" s="157"/>
      <c r="K557" s="157"/>
      <c r="L557" s="157"/>
      <c r="M557" s="157"/>
      <c r="N557" s="156"/>
      <c r="O557" s="156"/>
      <c r="P557" s="156"/>
      <c r="Q557" s="156"/>
      <c r="R557" s="157"/>
      <c r="S557" s="157"/>
      <c r="T557" s="157"/>
      <c r="U557" s="157"/>
      <c r="V557" s="157"/>
      <c r="W557" s="157"/>
      <c r="X557" s="157"/>
      <c r="Y557" s="157"/>
      <c r="Z557" s="147"/>
      <c r="AA557" s="147"/>
      <c r="AB557" s="147"/>
      <c r="AC557" s="147"/>
      <c r="AD557" s="147"/>
      <c r="AE557" s="147"/>
      <c r="AF557" s="147"/>
      <c r="AG557" s="147" t="s">
        <v>134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3" x14ac:dyDescent="0.25">
      <c r="A558" s="154"/>
      <c r="B558" s="155"/>
      <c r="C558" s="190" t="s">
        <v>304</v>
      </c>
      <c r="D558" s="158"/>
      <c r="E558" s="159"/>
      <c r="F558" s="157"/>
      <c r="G558" s="157"/>
      <c r="H558" s="157"/>
      <c r="I558" s="157"/>
      <c r="J558" s="157"/>
      <c r="K558" s="157"/>
      <c r="L558" s="157"/>
      <c r="M558" s="157"/>
      <c r="N558" s="156"/>
      <c r="O558" s="156"/>
      <c r="P558" s="156"/>
      <c r="Q558" s="156"/>
      <c r="R558" s="157"/>
      <c r="S558" s="157"/>
      <c r="T558" s="157"/>
      <c r="U558" s="157"/>
      <c r="V558" s="157"/>
      <c r="W558" s="157"/>
      <c r="X558" s="157"/>
      <c r="Y558" s="157"/>
      <c r="Z558" s="147"/>
      <c r="AA558" s="147"/>
      <c r="AB558" s="147"/>
      <c r="AC558" s="147"/>
      <c r="AD558" s="147"/>
      <c r="AE558" s="147"/>
      <c r="AF558" s="147"/>
      <c r="AG558" s="147" t="s">
        <v>134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3" x14ac:dyDescent="0.25">
      <c r="A559" s="154"/>
      <c r="B559" s="155"/>
      <c r="C559" s="190" t="s">
        <v>394</v>
      </c>
      <c r="D559" s="158"/>
      <c r="E559" s="159">
        <v>9.4649999999999999</v>
      </c>
      <c r="F559" s="157"/>
      <c r="G559" s="157"/>
      <c r="H559" s="157"/>
      <c r="I559" s="157"/>
      <c r="J559" s="157"/>
      <c r="K559" s="157"/>
      <c r="L559" s="157"/>
      <c r="M559" s="157"/>
      <c r="N559" s="156"/>
      <c r="O559" s="156"/>
      <c r="P559" s="156"/>
      <c r="Q559" s="156"/>
      <c r="R559" s="157"/>
      <c r="S559" s="157"/>
      <c r="T559" s="157"/>
      <c r="U559" s="157"/>
      <c r="V559" s="157"/>
      <c r="W559" s="157"/>
      <c r="X559" s="157"/>
      <c r="Y559" s="157"/>
      <c r="Z559" s="147"/>
      <c r="AA559" s="147"/>
      <c r="AB559" s="147"/>
      <c r="AC559" s="147"/>
      <c r="AD559" s="147"/>
      <c r="AE559" s="147"/>
      <c r="AF559" s="147"/>
      <c r="AG559" s="147" t="s">
        <v>134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3" x14ac:dyDescent="0.25">
      <c r="A560" s="154"/>
      <c r="B560" s="155"/>
      <c r="C560" s="190" t="s">
        <v>305</v>
      </c>
      <c r="D560" s="158"/>
      <c r="E560" s="159"/>
      <c r="F560" s="157"/>
      <c r="G560" s="157"/>
      <c r="H560" s="157"/>
      <c r="I560" s="157"/>
      <c r="J560" s="157"/>
      <c r="K560" s="157"/>
      <c r="L560" s="157"/>
      <c r="M560" s="157"/>
      <c r="N560" s="156"/>
      <c r="O560" s="156"/>
      <c r="P560" s="156"/>
      <c r="Q560" s="156"/>
      <c r="R560" s="157"/>
      <c r="S560" s="157"/>
      <c r="T560" s="157"/>
      <c r="U560" s="157"/>
      <c r="V560" s="157"/>
      <c r="W560" s="157"/>
      <c r="X560" s="157"/>
      <c r="Y560" s="157"/>
      <c r="Z560" s="147"/>
      <c r="AA560" s="147"/>
      <c r="AB560" s="147"/>
      <c r="AC560" s="147"/>
      <c r="AD560" s="147"/>
      <c r="AE560" s="147"/>
      <c r="AF560" s="147"/>
      <c r="AG560" s="147" t="s">
        <v>134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3" x14ac:dyDescent="0.25">
      <c r="A561" s="154"/>
      <c r="B561" s="155"/>
      <c r="C561" s="190" t="s">
        <v>395</v>
      </c>
      <c r="D561" s="158"/>
      <c r="E561" s="159">
        <v>4.82</v>
      </c>
      <c r="F561" s="157"/>
      <c r="G561" s="157"/>
      <c r="H561" s="157"/>
      <c r="I561" s="157"/>
      <c r="J561" s="157"/>
      <c r="K561" s="157"/>
      <c r="L561" s="157"/>
      <c r="M561" s="157"/>
      <c r="N561" s="156"/>
      <c r="O561" s="156"/>
      <c r="P561" s="156"/>
      <c r="Q561" s="156"/>
      <c r="R561" s="157"/>
      <c r="S561" s="157"/>
      <c r="T561" s="157"/>
      <c r="U561" s="157"/>
      <c r="V561" s="157"/>
      <c r="W561" s="157"/>
      <c r="X561" s="157"/>
      <c r="Y561" s="157"/>
      <c r="Z561" s="147"/>
      <c r="AA561" s="147"/>
      <c r="AB561" s="147"/>
      <c r="AC561" s="147"/>
      <c r="AD561" s="147"/>
      <c r="AE561" s="147"/>
      <c r="AF561" s="147"/>
      <c r="AG561" s="147" t="s">
        <v>134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3" x14ac:dyDescent="0.25">
      <c r="A562" s="154"/>
      <c r="B562" s="155"/>
      <c r="C562" s="190" t="s">
        <v>396</v>
      </c>
      <c r="D562" s="158"/>
      <c r="E562" s="159">
        <v>1.3495999999999999</v>
      </c>
      <c r="F562" s="157"/>
      <c r="G562" s="157"/>
      <c r="H562" s="157"/>
      <c r="I562" s="157"/>
      <c r="J562" s="157"/>
      <c r="K562" s="157"/>
      <c r="L562" s="157"/>
      <c r="M562" s="157"/>
      <c r="N562" s="156"/>
      <c r="O562" s="156"/>
      <c r="P562" s="156"/>
      <c r="Q562" s="156"/>
      <c r="R562" s="157"/>
      <c r="S562" s="157"/>
      <c r="T562" s="157"/>
      <c r="U562" s="157"/>
      <c r="V562" s="157"/>
      <c r="W562" s="157"/>
      <c r="X562" s="157"/>
      <c r="Y562" s="157"/>
      <c r="Z562" s="147"/>
      <c r="AA562" s="147"/>
      <c r="AB562" s="147"/>
      <c r="AC562" s="147"/>
      <c r="AD562" s="147"/>
      <c r="AE562" s="147"/>
      <c r="AF562" s="147"/>
      <c r="AG562" s="147" t="s">
        <v>134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3" x14ac:dyDescent="0.25">
      <c r="A563" s="154"/>
      <c r="B563" s="155"/>
      <c r="C563" s="191" t="s">
        <v>159</v>
      </c>
      <c r="D563" s="160"/>
      <c r="E563" s="161">
        <v>25.108699999999999</v>
      </c>
      <c r="F563" s="157"/>
      <c r="G563" s="157"/>
      <c r="H563" s="157"/>
      <c r="I563" s="157"/>
      <c r="J563" s="157"/>
      <c r="K563" s="157"/>
      <c r="L563" s="157"/>
      <c r="M563" s="157"/>
      <c r="N563" s="156"/>
      <c r="O563" s="156"/>
      <c r="P563" s="156"/>
      <c r="Q563" s="156"/>
      <c r="R563" s="157"/>
      <c r="S563" s="157"/>
      <c r="T563" s="157"/>
      <c r="U563" s="157"/>
      <c r="V563" s="157"/>
      <c r="W563" s="157"/>
      <c r="X563" s="157"/>
      <c r="Y563" s="157"/>
      <c r="Z563" s="147"/>
      <c r="AA563" s="147"/>
      <c r="AB563" s="147"/>
      <c r="AC563" s="147"/>
      <c r="AD563" s="147"/>
      <c r="AE563" s="147"/>
      <c r="AF563" s="147"/>
      <c r="AG563" s="147" t="s">
        <v>134</v>
      </c>
      <c r="AH563" s="147">
        <v>1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1" x14ac:dyDescent="0.25">
      <c r="A564" s="173">
        <v>109</v>
      </c>
      <c r="B564" s="174" t="s">
        <v>615</v>
      </c>
      <c r="C564" s="189" t="s">
        <v>616</v>
      </c>
      <c r="D564" s="175" t="s">
        <v>128</v>
      </c>
      <c r="E564" s="176">
        <v>28.826000000000001</v>
      </c>
      <c r="F564" s="177"/>
      <c r="G564" s="178">
        <f>ROUND(E564*F564,2)</f>
        <v>0</v>
      </c>
      <c r="H564" s="177"/>
      <c r="I564" s="178">
        <f>ROUND(E564*H564,2)</f>
        <v>0</v>
      </c>
      <c r="J564" s="177"/>
      <c r="K564" s="178">
        <f>ROUND(E564*J564,2)</f>
        <v>0</v>
      </c>
      <c r="L564" s="178">
        <v>15</v>
      </c>
      <c r="M564" s="178">
        <f>G564*(1+L564/100)</f>
        <v>0</v>
      </c>
      <c r="N564" s="176">
        <v>0</v>
      </c>
      <c r="O564" s="176">
        <f>ROUND(E564*N564,2)</f>
        <v>0</v>
      </c>
      <c r="P564" s="176">
        <v>1.319E-2</v>
      </c>
      <c r="Q564" s="176">
        <f>ROUND(E564*P564,2)</f>
        <v>0.38</v>
      </c>
      <c r="R564" s="178"/>
      <c r="S564" s="178" t="s">
        <v>129</v>
      </c>
      <c r="T564" s="179" t="s">
        <v>129</v>
      </c>
      <c r="U564" s="157">
        <v>0.24099999999999999</v>
      </c>
      <c r="V564" s="157">
        <f>ROUND(E564*U564,2)</f>
        <v>6.95</v>
      </c>
      <c r="W564" s="157"/>
      <c r="X564" s="157" t="s">
        <v>130</v>
      </c>
      <c r="Y564" s="157" t="s">
        <v>131</v>
      </c>
      <c r="Z564" s="147"/>
      <c r="AA564" s="147"/>
      <c r="AB564" s="147"/>
      <c r="AC564" s="147"/>
      <c r="AD564" s="147"/>
      <c r="AE564" s="147"/>
      <c r="AF564" s="147"/>
      <c r="AG564" s="147" t="s">
        <v>132</v>
      </c>
      <c r="AH564" s="147"/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ht="21" outlineLevel="2" x14ac:dyDescent="0.25">
      <c r="A565" s="154"/>
      <c r="B565" s="155"/>
      <c r="C565" s="255" t="s">
        <v>617</v>
      </c>
      <c r="D565" s="256"/>
      <c r="E565" s="256"/>
      <c r="F565" s="256"/>
      <c r="G565" s="256"/>
      <c r="H565" s="157"/>
      <c r="I565" s="157"/>
      <c r="J565" s="157"/>
      <c r="K565" s="157"/>
      <c r="L565" s="157"/>
      <c r="M565" s="157"/>
      <c r="N565" s="156"/>
      <c r="O565" s="156"/>
      <c r="P565" s="156"/>
      <c r="Q565" s="156"/>
      <c r="R565" s="157"/>
      <c r="S565" s="157"/>
      <c r="T565" s="157"/>
      <c r="U565" s="157"/>
      <c r="V565" s="157"/>
      <c r="W565" s="157"/>
      <c r="X565" s="157"/>
      <c r="Y565" s="157"/>
      <c r="Z565" s="147"/>
      <c r="AA565" s="147"/>
      <c r="AB565" s="147"/>
      <c r="AC565" s="147"/>
      <c r="AD565" s="147"/>
      <c r="AE565" s="147"/>
      <c r="AF565" s="147"/>
      <c r="AG565" s="147" t="s">
        <v>180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80" t="str">
        <f>C565</f>
        <v>Položka obsahuje demontáž kontaktního zateplovacího systému  (omítka, stěrka, síťovina, izolant) včetně systémových lišt.</v>
      </c>
      <c r="BB565" s="147"/>
      <c r="BC565" s="147"/>
      <c r="BD565" s="147"/>
      <c r="BE565" s="147"/>
      <c r="BF565" s="147"/>
      <c r="BG565" s="147"/>
      <c r="BH565" s="147"/>
    </row>
    <row r="566" spans="1:60" outlineLevel="3" x14ac:dyDescent="0.25">
      <c r="A566" s="154"/>
      <c r="B566" s="155"/>
      <c r="C566" s="253" t="s">
        <v>618</v>
      </c>
      <c r="D566" s="254"/>
      <c r="E566" s="254"/>
      <c r="F566" s="254"/>
      <c r="G566" s="254"/>
      <c r="H566" s="157"/>
      <c r="I566" s="157"/>
      <c r="J566" s="157"/>
      <c r="K566" s="157"/>
      <c r="L566" s="157"/>
      <c r="M566" s="157"/>
      <c r="N566" s="156"/>
      <c r="O566" s="156"/>
      <c r="P566" s="156"/>
      <c r="Q566" s="156"/>
      <c r="R566" s="157"/>
      <c r="S566" s="157"/>
      <c r="T566" s="157"/>
      <c r="U566" s="157"/>
      <c r="V566" s="157"/>
      <c r="W566" s="157"/>
      <c r="X566" s="157"/>
      <c r="Y566" s="157"/>
      <c r="Z566" s="147"/>
      <c r="AA566" s="147"/>
      <c r="AB566" s="147"/>
      <c r="AC566" s="147"/>
      <c r="AD566" s="147"/>
      <c r="AE566" s="147"/>
      <c r="AF566" s="147"/>
      <c r="AG566" s="147" t="s">
        <v>180</v>
      </c>
      <c r="AH566" s="147"/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3" x14ac:dyDescent="0.25">
      <c r="A567" s="154"/>
      <c r="B567" s="155"/>
      <c r="C567" s="253" t="s">
        <v>619</v>
      </c>
      <c r="D567" s="254"/>
      <c r="E567" s="254"/>
      <c r="F567" s="254"/>
      <c r="G567" s="254"/>
      <c r="H567" s="157"/>
      <c r="I567" s="157"/>
      <c r="J567" s="157"/>
      <c r="K567" s="157"/>
      <c r="L567" s="157"/>
      <c r="M567" s="157"/>
      <c r="N567" s="156"/>
      <c r="O567" s="156"/>
      <c r="P567" s="156"/>
      <c r="Q567" s="156"/>
      <c r="R567" s="157"/>
      <c r="S567" s="157"/>
      <c r="T567" s="157"/>
      <c r="U567" s="157"/>
      <c r="V567" s="157"/>
      <c r="W567" s="157"/>
      <c r="X567" s="157"/>
      <c r="Y567" s="157"/>
      <c r="Z567" s="147"/>
      <c r="AA567" s="147"/>
      <c r="AB567" s="147"/>
      <c r="AC567" s="147"/>
      <c r="AD567" s="147"/>
      <c r="AE567" s="147"/>
      <c r="AF567" s="147"/>
      <c r="AG567" s="147" t="s">
        <v>180</v>
      </c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3" x14ac:dyDescent="0.25">
      <c r="A568" s="154"/>
      <c r="B568" s="155"/>
      <c r="C568" s="253" t="s">
        <v>620</v>
      </c>
      <c r="D568" s="254"/>
      <c r="E568" s="254"/>
      <c r="F568" s="254"/>
      <c r="G568" s="254"/>
      <c r="H568" s="157"/>
      <c r="I568" s="157"/>
      <c r="J568" s="157"/>
      <c r="K568" s="157"/>
      <c r="L568" s="157"/>
      <c r="M568" s="157"/>
      <c r="N568" s="156"/>
      <c r="O568" s="156"/>
      <c r="P568" s="156"/>
      <c r="Q568" s="156"/>
      <c r="R568" s="157"/>
      <c r="S568" s="157"/>
      <c r="T568" s="157"/>
      <c r="U568" s="157"/>
      <c r="V568" s="157"/>
      <c r="W568" s="157"/>
      <c r="X568" s="157"/>
      <c r="Y568" s="157"/>
      <c r="Z568" s="147"/>
      <c r="AA568" s="147"/>
      <c r="AB568" s="147"/>
      <c r="AC568" s="147"/>
      <c r="AD568" s="147"/>
      <c r="AE568" s="147"/>
      <c r="AF568" s="147"/>
      <c r="AG568" s="147" t="s">
        <v>180</v>
      </c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3" x14ac:dyDescent="0.25">
      <c r="A569" s="154"/>
      <c r="B569" s="155"/>
      <c r="C569" s="253" t="s">
        <v>621</v>
      </c>
      <c r="D569" s="254"/>
      <c r="E569" s="254"/>
      <c r="F569" s="254"/>
      <c r="G569" s="254"/>
      <c r="H569" s="157"/>
      <c r="I569" s="157"/>
      <c r="J569" s="157"/>
      <c r="K569" s="157"/>
      <c r="L569" s="157"/>
      <c r="M569" s="157"/>
      <c r="N569" s="156"/>
      <c r="O569" s="156"/>
      <c r="P569" s="156"/>
      <c r="Q569" s="156"/>
      <c r="R569" s="157"/>
      <c r="S569" s="157"/>
      <c r="T569" s="157"/>
      <c r="U569" s="157"/>
      <c r="V569" s="157"/>
      <c r="W569" s="157"/>
      <c r="X569" s="157"/>
      <c r="Y569" s="157"/>
      <c r="Z569" s="147"/>
      <c r="AA569" s="147"/>
      <c r="AB569" s="147"/>
      <c r="AC569" s="147"/>
      <c r="AD569" s="147"/>
      <c r="AE569" s="147"/>
      <c r="AF569" s="147"/>
      <c r="AG569" s="147" t="s">
        <v>180</v>
      </c>
      <c r="AH569" s="147"/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2" x14ac:dyDescent="0.25">
      <c r="A570" s="154"/>
      <c r="B570" s="155"/>
      <c r="C570" s="190" t="s">
        <v>609</v>
      </c>
      <c r="D570" s="158"/>
      <c r="E570" s="159">
        <v>9.94</v>
      </c>
      <c r="F570" s="157"/>
      <c r="G570" s="157"/>
      <c r="H570" s="157"/>
      <c r="I570" s="157"/>
      <c r="J570" s="157"/>
      <c r="K570" s="157"/>
      <c r="L570" s="157"/>
      <c r="M570" s="157"/>
      <c r="N570" s="156"/>
      <c r="O570" s="156"/>
      <c r="P570" s="156"/>
      <c r="Q570" s="156"/>
      <c r="R570" s="157"/>
      <c r="S570" s="157"/>
      <c r="T570" s="157"/>
      <c r="U570" s="157"/>
      <c r="V570" s="157"/>
      <c r="W570" s="157"/>
      <c r="X570" s="157"/>
      <c r="Y570" s="157"/>
      <c r="Z570" s="147"/>
      <c r="AA570" s="147"/>
      <c r="AB570" s="147"/>
      <c r="AC570" s="147"/>
      <c r="AD570" s="147"/>
      <c r="AE570" s="147"/>
      <c r="AF570" s="147"/>
      <c r="AG570" s="147" t="s">
        <v>134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3" x14ac:dyDescent="0.25">
      <c r="A571" s="154"/>
      <c r="B571" s="155"/>
      <c r="C571" s="190" t="s">
        <v>610</v>
      </c>
      <c r="D571" s="158"/>
      <c r="E571" s="159">
        <v>14.22</v>
      </c>
      <c r="F571" s="157"/>
      <c r="G571" s="157"/>
      <c r="H571" s="157"/>
      <c r="I571" s="157"/>
      <c r="J571" s="157"/>
      <c r="K571" s="157"/>
      <c r="L571" s="157"/>
      <c r="M571" s="157"/>
      <c r="N571" s="156"/>
      <c r="O571" s="156"/>
      <c r="P571" s="156"/>
      <c r="Q571" s="156"/>
      <c r="R571" s="157"/>
      <c r="S571" s="157"/>
      <c r="T571" s="157"/>
      <c r="U571" s="157"/>
      <c r="V571" s="157"/>
      <c r="W571" s="157"/>
      <c r="X571" s="157"/>
      <c r="Y571" s="157"/>
      <c r="Z571" s="147"/>
      <c r="AA571" s="147"/>
      <c r="AB571" s="147"/>
      <c r="AC571" s="147"/>
      <c r="AD571" s="147"/>
      <c r="AE571" s="147"/>
      <c r="AF571" s="147"/>
      <c r="AG571" s="147" t="s">
        <v>134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3" x14ac:dyDescent="0.25">
      <c r="A572" s="154"/>
      <c r="B572" s="155"/>
      <c r="C572" s="190" t="s">
        <v>611</v>
      </c>
      <c r="D572" s="158"/>
      <c r="E572" s="159">
        <v>1.44</v>
      </c>
      <c r="F572" s="157"/>
      <c r="G572" s="157"/>
      <c r="H572" s="157"/>
      <c r="I572" s="157"/>
      <c r="J572" s="157"/>
      <c r="K572" s="157"/>
      <c r="L572" s="157"/>
      <c r="M572" s="157"/>
      <c r="N572" s="156"/>
      <c r="O572" s="156"/>
      <c r="P572" s="156"/>
      <c r="Q572" s="156"/>
      <c r="R572" s="157"/>
      <c r="S572" s="157"/>
      <c r="T572" s="157"/>
      <c r="U572" s="157"/>
      <c r="V572" s="157"/>
      <c r="W572" s="157"/>
      <c r="X572" s="157"/>
      <c r="Y572" s="157"/>
      <c r="Z572" s="147"/>
      <c r="AA572" s="147"/>
      <c r="AB572" s="147"/>
      <c r="AC572" s="147"/>
      <c r="AD572" s="147"/>
      <c r="AE572" s="147"/>
      <c r="AF572" s="147"/>
      <c r="AG572" s="147" t="s">
        <v>134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3" x14ac:dyDescent="0.25">
      <c r="A573" s="154"/>
      <c r="B573" s="155"/>
      <c r="C573" s="190" t="s">
        <v>612</v>
      </c>
      <c r="D573" s="158"/>
      <c r="E573" s="159">
        <v>0.60599999999999998</v>
      </c>
      <c r="F573" s="157"/>
      <c r="G573" s="157"/>
      <c r="H573" s="157"/>
      <c r="I573" s="157"/>
      <c r="J573" s="157"/>
      <c r="K573" s="157"/>
      <c r="L573" s="157"/>
      <c r="M573" s="157"/>
      <c r="N573" s="156"/>
      <c r="O573" s="156"/>
      <c r="P573" s="156"/>
      <c r="Q573" s="156"/>
      <c r="R573" s="157"/>
      <c r="S573" s="157"/>
      <c r="T573" s="157"/>
      <c r="U573" s="157"/>
      <c r="V573" s="157"/>
      <c r="W573" s="157"/>
      <c r="X573" s="157"/>
      <c r="Y573" s="157"/>
      <c r="Z573" s="147"/>
      <c r="AA573" s="147"/>
      <c r="AB573" s="147"/>
      <c r="AC573" s="147"/>
      <c r="AD573" s="147"/>
      <c r="AE573" s="147"/>
      <c r="AF573" s="147"/>
      <c r="AG573" s="147" t="s">
        <v>134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3" x14ac:dyDescent="0.25">
      <c r="A574" s="154"/>
      <c r="B574" s="155"/>
      <c r="C574" s="190" t="s">
        <v>613</v>
      </c>
      <c r="D574" s="158"/>
      <c r="E574" s="159">
        <v>1.32</v>
      </c>
      <c r="F574" s="157"/>
      <c r="G574" s="157"/>
      <c r="H574" s="157"/>
      <c r="I574" s="157"/>
      <c r="J574" s="157"/>
      <c r="K574" s="157"/>
      <c r="L574" s="157"/>
      <c r="M574" s="157"/>
      <c r="N574" s="156"/>
      <c r="O574" s="156"/>
      <c r="P574" s="156"/>
      <c r="Q574" s="156"/>
      <c r="R574" s="157"/>
      <c r="S574" s="157"/>
      <c r="T574" s="157"/>
      <c r="U574" s="157"/>
      <c r="V574" s="157"/>
      <c r="W574" s="157"/>
      <c r="X574" s="157"/>
      <c r="Y574" s="157"/>
      <c r="Z574" s="147"/>
      <c r="AA574" s="147"/>
      <c r="AB574" s="147"/>
      <c r="AC574" s="147"/>
      <c r="AD574" s="147"/>
      <c r="AE574" s="147"/>
      <c r="AF574" s="147"/>
      <c r="AG574" s="147" t="s">
        <v>134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3" x14ac:dyDescent="0.25">
      <c r="A575" s="154"/>
      <c r="B575" s="155"/>
      <c r="C575" s="190" t="s">
        <v>614</v>
      </c>
      <c r="D575" s="158"/>
      <c r="E575" s="159">
        <v>1.3</v>
      </c>
      <c r="F575" s="157"/>
      <c r="G575" s="157"/>
      <c r="H575" s="157"/>
      <c r="I575" s="157"/>
      <c r="J575" s="157"/>
      <c r="K575" s="157"/>
      <c r="L575" s="157"/>
      <c r="M575" s="157"/>
      <c r="N575" s="156"/>
      <c r="O575" s="156"/>
      <c r="P575" s="156"/>
      <c r="Q575" s="156"/>
      <c r="R575" s="157"/>
      <c r="S575" s="157"/>
      <c r="T575" s="157"/>
      <c r="U575" s="157"/>
      <c r="V575" s="157"/>
      <c r="W575" s="157"/>
      <c r="X575" s="157"/>
      <c r="Y575" s="157"/>
      <c r="Z575" s="147"/>
      <c r="AA575" s="147"/>
      <c r="AB575" s="147"/>
      <c r="AC575" s="147"/>
      <c r="AD575" s="147"/>
      <c r="AE575" s="147"/>
      <c r="AF575" s="147"/>
      <c r="AG575" s="147" t="s">
        <v>134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25">
      <c r="A576" s="173">
        <v>110</v>
      </c>
      <c r="B576" s="174" t="s">
        <v>622</v>
      </c>
      <c r="C576" s="189" t="s">
        <v>623</v>
      </c>
      <c r="D576" s="175" t="s">
        <v>128</v>
      </c>
      <c r="E576" s="176">
        <v>332.93819999999999</v>
      </c>
      <c r="F576" s="177"/>
      <c r="G576" s="178">
        <f>ROUND(E576*F576,2)</f>
        <v>0</v>
      </c>
      <c r="H576" s="177"/>
      <c r="I576" s="178">
        <f>ROUND(E576*H576,2)</f>
        <v>0</v>
      </c>
      <c r="J576" s="177"/>
      <c r="K576" s="178">
        <f>ROUND(E576*J576,2)</f>
        <v>0</v>
      </c>
      <c r="L576" s="178">
        <v>15</v>
      </c>
      <c r="M576" s="178">
        <f>G576*(1+L576/100)</f>
        <v>0</v>
      </c>
      <c r="N576" s="176">
        <v>0</v>
      </c>
      <c r="O576" s="176">
        <f>ROUND(E576*N576,2)</f>
        <v>0</v>
      </c>
      <c r="P576" s="176">
        <v>1.2030000000000001E-2</v>
      </c>
      <c r="Q576" s="176">
        <f>ROUND(E576*P576,2)</f>
        <v>4.01</v>
      </c>
      <c r="R576" s="178"/>
      <c r="S576" s="178" t="s">
        <v>129</v>
      </c>
      <c r="T576" s="179" t="s">
        <v>129</v>
      </c>
      <c r="U576" s="157">
        <v>0.24099999999999999</v>
      </c>
      <c r="V576" s="157">
        <f>ROUND(E576*U576,2)</f>
        <v>80.239999999999995</v>
      </c>
      <c r="W576" s="157"/>
      <c r="X576" s="157" t="s">
        <v>130</v>
      </c>
      <c r="Y576" s="157" t="s">
        <v>131</v>
      </c>
      <c r="Z576" s="147"/>
      <c r="AA576" s="147"/>
      <c r="AB576" s="147"/>
      <c r="AC576" s="147"/>
      <c r="AD576" s="147"/>
      <c r="AE576" s="147"/>
      <c r="AF576" s="147"/>
      <c r="AG576" s="147" t="s">
        <v>132</v>
      </c>
      <c r="AH576" s="147"/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ht="21" outlineLevel="2" x14ac:dyDescent="0.25">
      <c r="A577" s="154"/>
      <c r="B577" s="155"/>
      <c r="C577" s="255" t="s">
        <v>617</v>
      </c>
      <c r="D577" s="256"/>
      <c r="E577" s="256"/>
      <c r="F577" s="256"/>
      <c r="G577" s="256"/>
      <c r="H577" s="157"/>
      <c r="I577" s="157"/>
      <c r="J577" s="157"/>
      <c r="K577" s="157"/>
      <c r="L577" s="157"/>
      <c r="M577" s="157"/>
      <c r="N577" s="156"/>
      <c r="O577" s="156"/>
      <c r="P577" s="156"/>
      <c r="Q577" s="156"/>
      <c r="R577" s="157"/>
      <c r="S577" s="157"/>
      <c r="T577" s="157"/>
      <c r="U577" s="157"/>
      <c r="V577" s="157"/>
      <c r="W577" s="157"/>
      <c r="X577" s="157"/>
      <c r="Y577" s="157"/>
      <c r="Z577" s="147"/>
      <c r="AA577" s="147"/>
      <c r="AB577" s="147"/>
      <c r="AC577" s="147"/>
      <c r="AD577" s="147"/>
      <c r="AE577" s="147"/>
      <c r="AF577" s="147"/>
      <c r="AG577" s="147" t="s">
        <v>180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80" t="str">
        <f>C577</f>
        <v>Položka obsahuje demontáž kontaktního zateplovacího systému  (omítka, stěrka, síťovina, izolant) včetně systémových lišt.</v>
      </c>
      <c r="BB577" s="147"/>
      <c r="BC577" s="147"/>
      <c r="BD577" s="147"/>
      <c r="BE577" s="147"/>
      <c r="BF577" s="147"/>
      <c r="BG577" s="147"/>
      <c r="BH577" s="147"/>
    </row>
    <row r="578" spans="1:60" outlineLevel="3" x14ac:dyDescent="0.25">
      <c r="A578" s="154"/>
      <c r="B578" s="155"/>
      <c r="C578" s="253" t="s">
        <v>618</v>
      </c>
      <c r="D578" s="254"/>
      <c r="E578" s="254"/>
      <c r="F578" s="254"/>
      <c r="G578" s="254"/>
      <c r="H578" s="157"/>
      <c r="I578" s="157"/>
      <c r="J578" s="157"/>
      <c r="K578" s="157"/>
      <c r="L578" s="157"/>
      <c r="M578" s="157"/>
      <c r="N578" s="156"/>
      <c r="O578" s="156"/>
      <c r="P578" s="156"/>
      <c r="Q578" s="156"/>
      <c r="R578" s="157"/>
      <c r="S578" s="157"/>
      <c r="T578" s="157"/>
      <c r="U578" s="157"/>
      <c r="V578" s="157"/>
      <c r="W578" s="157"/>
      <c r="X578" s="157"/>
      <c r="Y578" s="157"/>
      <c r="Z578" s="147"/>
      <c r="AA578" s="147"/>
      <c r="AB578" s="147"/>
      <c r="AC578" s="147"/>
      <c r="AD578" s="147"/>
      <c r="AE578" s="147"/>
      <c r="AF578" s="147"/>
      <c r="AG578" s="147" t="s">
        <v>180</v>
      </c>
      <c r="AH578" s="147"/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3" x14ac:dyDescent="0.25">
      <c r="A579" s="154"/>
      <c r="B579" s="155"/>
      <c r="C579" s="253" t="s">
        <v>619</v>
      </c>
      <c r="D579" s="254"/>
      <c r="E579" s="254"/>
      <c r="F579" s="254"/>
      <c r="G579" s="254"/>
      <c r="H579" s="157"/>
      <c r="I579" s="157"/>
      <c r="J579" s="157"/>
      <c r="K579" s="157"/>
      <c r="L579" s="157"/>
      <c r="M579" s="157"/>
      <c r="N579" s="156"/>
      <c r="O579" s="156"/>
      <c r="P579" s="156"/>
      <c r="Q579" s="156"/>
      <c r="R579" s="157"/>
      <c r="S579" s="157"/>
      <c r="T579" s="157"/>
      <c r="U579" s="157"/>
      <c r="V579" s="157"/>
      <c r="W579" s="157"/>
      <c r="X579" s="157"/>
      <c r="Y579" s="157"/>
      <c r="Z579" s="147"/>
      <c r="AA579" s="147"/>
      <c r="AB579" s="147"/>
      <c r="AC579" s="147"/>
      <c r="AD579" s="147"/>
      <c r="AE579" s="147"/>
      <c r="AF579" s="147"/>
      <c r="AG579" s="147" t="s">
        <v>180</v>
      </c>
      <c r="AH579" s="147"/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3" x14ac:dyDescent="0.25">
      <c r="A580" s="154"/>
      <c r="B580" s="155"/>
      <c r="C580" s="253" t="s">
        <v>620</v>
      </c>
      <c r="D580" s="254"/>
      <c r="E580" s="254"/>
      <c r="F580" s="254"/>
      <c r="G580" s="254"/>
      <c r="H580" s="157"/>
      <c r="I580" s="157"/>
      <c r="J580" s="157"/>
      <c r="K580" s="157"/>
      <c r="L580" s="157"/>
      <c r="M580" s="157"/>
      <c r="N580" s="156"/>
      <c r="O580" s="156"/>
      <c r="P580" s="156"/>
      <c r="Q580" s="156"/>
      <c r="R580" s="157"/>
      <c r="S580" s="157"/>
      <c r="T580" s="157"/>
      <c r="U580" s="157"/>
      <c r="V580" s="157"/>
      <c r="W580" s="157"/>
      <c r="X580" s="157"/>
      <c r="Y580" s="157"/>
      <c r="Z580" s="147"/>
      <c r="AA580" s="147"/>
      <c r="AB580" s="147"/>
      <c r="AC580" s="147"/>
      <c r="AD580" s="147"/>
      <c r="AE580" s="147"/>
      <c r="AF580" s="147"/>
      <c r="AG580" s="147" t="s">
        <v>180</v>
      </c>
      <c r="AH580" s="147"/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3" x14ac:dyDescent="0.25">
      <c r="A581" s="154"/>
      <c r="B581" s="155"/>
      <c r="C581" s="253" t="s">
        <v>621</v>
      </c>
      <c r="D581" s="254"/>
      <c r="E581" s="254"/>
      <c r="F581" s="254"/>
      <c r="G581" s="254"/>
      <c r="H581" s="157"/>
      <c r="I581" s="157"/>
      <c r="J581" s="157"/>
      <c r="K581" s="157"/>
      <c r="L581" s="157"/>
      <c r="M581" s="157"/>
      <c r="N581" s="156"/>
      <c r="O581" s="156"/>
      <c r="P581" s="156"/>
      <c r="Q581" s="156"/>
      <c r="R581" s="157"/>
      <c r="S581" s="157"/>
      <c r="T581" s="157"/>
      <c r="U581" s="157"/>
      <c r="V581" s="157"/>
      <c r="W581" s="157"/>
      <c r="X581" s="157"/>
      <c r="Y581" s="157"/>
      <c r="Z581" s="147"/>
      <c r="AA581" s="147"/>
      <c r="AB581" s="147"/>
      <c r="AC581" s="147"/>
      <c r="AD581" s="147"/>
      <c r="AE581" s="147"/>
      <c r="AF581" s="147"/>
      <c r="AG581" s="147" t="s">
        <v>180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2" x14ac:dyDescent="0.25">
      <c r="A582" s="154"/>
      <c r="B582" s="155"/>
      <c r="C582" s="190" t="s">
        <v>383</v>
      </c>
      <c r="D582" s="158"/>
      <c r="E582" s="159">
        <v>321.69819999999999</v>
      </c>
      <c r="F582" s="157"/>
      <c r="G582" s="157"/>
      <c r="H582" s="157"/>
      <c r="I582" s="157"/>
      <c r="J582" s="157"/>
      <c r="K582" s="157"/>
      <c r="L582" s="157"/>
      <c r="M582" s="157"/>
      <c r="N582" s="156"/>
      <c r="O582" s="156"/>
      <c r="P582" s="156"/>
      <c r="Q582" s="156"/>
      <c r="R582" s="157"/>
      <c r="S582" s="157"/>
      <c r="T582" s="157"/>
      <c r="U582" s="157"/>
      <c r="V582" s="157"/>
      <c r="W582" s="157"/>
      <c r="X582" s="157"/>
      <c r="Y582" s="157"/>
      <c r="Z582" s="147"/>
      <c r="AA582" s="147"/>
      <c r="AB582" s="147"/>
      <c r="AC582" s="147"/>
      <c r="AD582" s="147"/>
      <c r="AE582" s="147"/>
      <c r="AF582" s="147"/>
      <c r="AG582" s="147" t="s">
        <v>134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3" x14ac:dyDescent="0.25">
      <c r="A583" s="154"/>
      <c r="B583" s="155"/>
      <c r="C583" s="190" t="s">
        <v>384</v>
      </c>
      <c r="D583" s="158"/>
      <c r="E583" s="159"/>
      <c r="F583" s="157"/>
      <c r="G583" s="157"/>
      <c r="H583" s="157"/>
      <c r="I583" s="157"/>
      <c r="J583" s="157"/>
      <c r="K583" s="157"/>
      <c r="L583" s="157"/>
      <c r="M583" s="157"/>
      <c r="N583" s="156"/>
      <c r="O583" s="156"/>
      <c r="P583" s="156"/>
      <c r="Q583" s="156"/>
      <c r="R583" s="157"/>
      <c r="S583" s="157"/>
      <c r="T583" s="157"/>
      <c r="U583" s="157"/>
      <c r="V583" s="157"/>
      <c r="W583" s="157"/>
      <c r="X583" s="157"/>
      <c r="Y583" s="157"/>
      <c r="Z583" s="147"/>
      <c r="AA583" s="147"/>
      <c r="AB583" s="147"/>
      <c r="AC583" s="147"/>
      <c r="AD583" s="147"/>
      <c r="AE583" s="147"/>
      <c r="AF583" s="147"/>
      <c r="AG583" s="147" t="s">
        <v>134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3" x14ac:dyDescent="0.25">
      <c r="A584" s="154"/>
      <c r="B584" s="155"/>
      <c r="C584" s="190" t="s">
        <v>385</v>
      </c>
      <c r="D584" s="158"/>
      <c r="E584" s="159">
        <v>23.135999999999999</v>
      </c>
      <c r="F584" s="157"/>
      <c r="G584" s="157"/>
      <c r="H584" s="157"/>
      <c r="I584" s="157"/>
      <c r="J584" s="157"/>
      <c r="K584" s="157"/>
      <c r="L584" s="157"/>
      <c r="M584" s="157"/>
      <c r="N584" s="156"/>
      <c r="O584" s="156"/>
      <c r="P584" s="156"/>
      <c r="Q584" s="156"/>
      <c r="R584" s="157"/>
      <c r="S584" s="157"/>
      <c r="T584" s="157"/>
      <c r="U584" s="157"/>
      <c r="V584" s="157"/>
      <c r="W584" s="157"/>
      <c r="X584" s="157"/>
      <c r="Y584" s="157"/>
      <c r="Z584" s="147"/>
      <c r="AA584" s="147"/>
      <c r="AB584" s="147"/>
      <c r="AC584" s="147"/>
      <c r="AD584" s="147"/>
      <c r="AE584" s="147"/>
      <c r="AF584" s="147"/>
      <c r="AG584" s="147" t="s">
        <v>134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3" x14ac:dyDescent="0.25">
      <c r="A585" s="154"/>
      <c r="B585" s="155"/>
      <c r="C585" s="190" t="s">
        <v>386</v>
      </c>
      <c r="D585" s="158"/>
      <c r="E585" s="159">
        <v>33.74</v>
      </c>
      <c r="F585" s="157"/>
      <c r="G585" s="157"/>
      <c r="H585" s="157"/>
      <c r="I585" s="157"/>
      <c r="J585" s="157"/>
      <c r="K585" s="157"/>
      <c r="L585" s="157"/>
      <c r="M585" s="157"/>
      <c r="N585" s="156"/>
      <c r="O585" s="156"/>
      <c r="P585" s="156"/>
      <c r="Q585" s="156"/>
      <c r="R585" s="157"/>
      <c r="S585" s="157"/>
      <c r="T585" s="157"/>
      <c r="U585" s="157"/>
      <c r="V585" s="157"/>
      <c r="W585" s="157"/>
      <c r="X585" s="157"/>
      <c r="Y585" s="157"/>
      <c r="Z585" s="147"/>
      <c r="AA585" s="147"/>
      <c r="AB585" s="147"/>
      <c r="AC585" s="147"/>
      <c r="AD585" s="147"/>
      <c r="AE585" s="147"/>
      <c r="AF585" s="147"/>
      <c r="AG585" s="147" t="s">
        <v>134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3" x14ac:dyDescent="0.25">
      <c r="A586" s="154"/>
      <c r="B586" s="155"/>
      <c r="C586" s="190" t="s">
        <v>387</v>
      </c>
      <c r="D586" s="158"/>
      <c r="E586" s="159"/>
      <c r="F586" s="157"/>
      <c r="G586" s="157"/>
      <c r="H586" s="157"/>
      <c r="I586" s="157"/>
      <c r="J586" s="157"/>
      <c r="K586" s="157"/>
      <c r="L586" s="157"/>
      <c r="M586" s="157"/>
      <c r="N586" s="156"/>
      <c r="O586" s="156"/>
      <c r="P586" s="156"/>
      <c r="Q586" s="156"/>
      <c r="R586" s="157"/>
      <c r="S586" s="157"/>
      <c r="T586" s="157"/>
      <c r="U586" s="157"/>
      <c r="V586" s="157"/>
      <c r="W586" s="157"/>
      <c r="X586" s="157"/>
      <c r="Y586" s="157"/>
      <c r="Z586" s="147"/>
      <c r="AA586" s="147"/>
      <c r="AB586" s="147"/>
      <c r="AC586" s="147"/>
      <c r="AD586" s="147"/>
      <c r="AE586" s="147"/>
      <c r="AF586" s="147"/>
      <c r="AG586" s="147" t="s">
        <v>134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3" x14ac:dyDescent="0.25">
      <c r="A587" s="154"/>
      <c r="B587" s="155"/>
      <c r="C587" s="190" t="s">
        <v>299</v>
      </c>
      <c r="D587" s="158"/>
      <c r="E587" s="159">
        <v>4.8449999999999998</v>
      </c>
      <c r="F587" s="157"/>
      <c r="G587" s="157"/>
      <c r="H587" s="157"/>
      <c r="I587" s="157"/>
      <c r="J587" s="157"/>
      <c r="K587" s="157"/>
      <c r="L587" s="157"/>
      <c r="M587" s="157"/>
      <c r="N587" s="156"/>
      <c r="O587" s="156"/>
      <c r="P587" s="156"/>
      <c r="Q587" s="156"/>
      <c r="R587" s="157"/>
      <c r="S587" s="157"/>
      <c r="T587" s="157"/>
      <c r="U587" s="157"/>
      <c r="V587" s="157"/>
      <c r="W587" s="157"/>
      <c r="X587" s="157"/>
      <c r="Y587" s="157"/>
      <c r="Z587" s="147"/>
      <c r="AA587" s="147"/>
      <c r="AB587" s="147"/>
      <c r="AC587" s="147"/>
      <c r="AD587" s="147"/>
      <c r="AE587" s="147"/>
      <c r="AF587" s="147"/>
      <c r="AG587" s="147" t="s">
        <v>134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3" x14ac:dyDescent="0.25">
      <c r="A588" s="154"/>
      <c r="B588" s="155"/>
      <c r="C588" s="191" t="s">
        <v>159</v>
      </c>
      <c r="D588" s="160"/>
      <c r="E588" s="161">
        <v>383.41919999999999</v>
      </c>
      <c r="F588" s="157"/>
      <c r="G588" s="157"/>
      <c r="H588" s="157"/>
      <c r="I588" s="157"/>
      <c r="J588" s="157"/>
      <c r="K588" s="157"/>
      <c r="L588" s="157"/>
      <c r="M588" s="157"/>
      <c r="N588" s="156"/>
      <c r="O588" s="156"/>
      <c r="P588" s="156"/>
      <c r="Q588" s="156"/>
      <c r="R588" s="157"/>
      <c r="S588" s="157"/>
      <c r="T588" s="157"/>
      <c r="U588" s="157"/>
      <c r="V588" s="157"/>
      <c r="W588" s="157"/>
      <c r="X588" s="157"/>
      <c r="Y588" s="157"/>
      <c r="Z588" s="147"/>
      <c r="AA588" s="147"/>
      <c r="AB588" s="147"/>
      <c r="AC588" s="147"/>
      <c r="AD588" s="147"/>
      <c r="AE588" s="147"/>
      <c r="AF588" s="147"/>
      <c r="AG588" s="147" t="s">
        <v>134</v>
      </c>
      <c r="AH588" s="147">
        <v>1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3" x14ac:dyDescent="0.25">
      <c r="A589" s="154"/>
      <c r="B589" s="155"/>
      <c r="C589" s="190" t="s">
        <v>306</v>
      </c>
      <c r="D589" s="158"/>
      <c r="E589" s="159"/>
      <c r="F589" s="157"/>
      <c r="G589" s="157"/>
      <c r="H589" s="157"/>
      <c r="I589" s="157"/>
      <c r="J589" s="157"/>
      <c r="K589" s="157"/>
      <c r="L589" s="157"/>
      <c r="M589" s="157"/>
      <c r="N589" s="156"/>
      <c r="O589" s="156"/>
      <c r="P589" s="156"/>
      <c r="Q589" s="156"/>
      <c r="R589" s="157"/>
      <c r="S589" s="157"/>
      <c r="T589" s="157"/>
      <c r="U589" s="157"/>
      <c r="V589" s="157"/>
      <c r="W589" s="157"/>
      <c r="X589" s="157"/>
      <c r="Y589" s="157"/>
      <c r="Z589" s="147"/>
      <c r="AA589" s="147"/>
      <c r="AB589" s="147"/>
      <c r="AC589" s="147"/>
      <c r="AD589" s="147"/>
      <c r="AE589" s="147"/>
      <c r="AF589" s="147"/>
      <c r="AG589" s="147" t="s">
        <v>134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3" x14ac:dyDescent="0.25">
      <c r="A590" s="154"/>
      <c r="B590" s="155"/>
      <c r="C590" s="190" t="s">
        <v>307</v>
      </c>
      <c r="D590" s="158"/>
      <c r="E590" s="159">
        <v>-16.065000000000001</v>
      </c>
      <c r="F590" s="157"/>
      <c r="G590" s="157"/>
      <c r="H590" s="157"/>
      <c r="I590" s="157"/>
      <c r="J590" s="157"/>
      <c r="K590" s="157"/>
      <c r="L590" s="157"/>
      <c r="M590" s="157"/>
      <c r="N590" s="156"/>
      <c r="O590" s="156"/>
      <c r="P590" s="156"/>
      <c r="Q590" s="156"/>
      <c r="R590" s="157"/>
      <c r="S590" s="157"/>
      <c r="T590" s="157"/>
      <c r="U590" s="157"/>
      <c r="V590" s="157"/>
      <c r="W590" s="157"/>
      <c r="X590" s="157"/>
      <c r="Y590" s="157"/>
      <c r="Z590" s="147"/>
      <c r="AA590" s="147"/>
      <c r="AB590" s="147"/>
      <c r="AC590" s="147"/>
      <c r="AD590" s="147"/>
      <c r="AE590" s="147"/>
      <c r="AF590" s="147"/>
      <c r="AG590" s="147" t="s">
        <v>134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3" x14ac:dyDescent="0.25">
      <c r="A591" s="154"/>
      <c r="B591" s="155"/>
      <c r="C591" s="190" t="s">
        <v>308</v>
      </c>
      <c r="D591" s="158"/>
      <c r="E591" s="159">
        <v>-25.65</v>
      </c>
      <c r="F591" s="157"/>
      <c r="G591" s="157"/>
      <c r="H591" s="157"/>
      <c r="I591" s="157"/>
      <c r="J591" s="157"/>
      <c r="K591" s="157"/>
      <c r="L591" s="157"/>
      <c r="M591" s="157"/>
      <c r="N591" s="156"/>
      <c r="O591" s="156"/>
      <c r="P591" s="156"/>
      <c r="Q591" s="156"/>
      <c r="R591" s="157"/>
      <c r="S591" s="157"/>
      <c r="T591" s="157"/>
      <c r="U591" s="157"/>
      <c r="V591" s="157"/>
      <c r="W591" s="157"/>
      <c r="X591" s="157"/>
      <c r="Y591" s="157"/>
      <c r="Z591" s="147"/>
      <c r="AA591" s="147"/>
      <c r="AB591" s="147"/>
      <c r="AC591" s="147"/>
      <c r="AD591" s="147"/>
      <c r="AE591" s="147"/>
      <c r="AF591" s="147"/>
      <c r="AG591" s="147" t="s">
        <v>134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3" x14ac:dyDescent="0.25">
      <c r="A592" s="154"/>
      <c r="B592" s="155"/>
      <c r="C592" s="190" t="s">
        <v>309</v>
      </c>
      <c r="D592" s="158"/>
      <c r="E592" s="159">
        <v>-1.62</v>
      </c>
      <c r="F592" s="157"/>
      <c r="G592" s="157"/>
      <c r="H592" s="157"/>
      <c r="I592" s="157"/>
      <c r="J592" s="157"/>
      <c r="K592" s="157"/>
      <c r="L592" s="157"/>
      <c r="M592" s="157"/>
      <c r="N592" s="156"/>
      <c r="O592" s="156"/>
      <c r="P592" s="156"/>
      <c r="Q592" s="156"/>
      <c r="R592" s="157"/>
      <c r="S592" s="157"/>
      <c r="T592" s="157"/>
      <c r="U592" s="157"/>
      <c r="V592" s="157"/>
      <c r="W592" s="157"/>
      <c r="X592" s="157"/>
      <c r="Y592" s="157"/>
      <c r="Z592" s="147"/>
      <c r="AA592" s="147"/>
      <c r="AB592" s="147"/>
      <c r="AC592" s="147"/>
      <c r="AD592" s="147"/>
      <c r="AE592" s="147"/>
      <c r="AF592" s="147"/>
      <c r="AG592" s="147" t="s">
        <v>134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3" x14ac:dyDescent="0.25">
      <c r="A593" s="154"/>
      <c r="B593" s="155"/>
      <c r="C593" s="190" t="s">
        <v>310</v>
      </c>
      <c r="D593" s="158"/>
      <c r="E593" s="159">
        <v>-0.75600000000000001</v>
      </c>
      <c r="F593" s="157"/>
      <c r="G593" s="157"/>
      <c r="H593" s="157"/>
      <c r="I593" s="157"/>
      <c r="J593" s="157"/>
      <c r="K593" s="157"/>
      <c r="L593" s="157"/>
      <c r="M593" s="157"/>
      <c r="N593" s="156"/>
      <c r="O593" s="156"/>
      <c r="P593" s="156"/>
      <c r="Q593" s="156"/>
      <c r="R593" s="157"/>
      <c r="S593" s="157"/>
      <c r="T593" s="157"/>
      <c r="U593" s="157"/>
      <c r="V593" s="157"/>
      <c r="W593" s="157"/>
      <c r="X593" s="157"/>
      <c r="Y593" s="157"/>
      <c r="Z593" s="147"/>
      <c r="AA593" s="147"/>
      <c r="AB593" s="147"/>
      <c r="AC593" s="147"/>
      <c r="AD593" s="147"/>
      <c r="AE593" s="147"/>
      <c r="AF593" s="147"/>
      <c r="AG593" s="147" t="s">
        <v>134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3" x14ac:dyDescent="0.25">
      <c r="A594" s="154"/>
      <c r="B594" s="155"/>
      <c r="C594" s="190" t="s">
        <v>311</v>
      </c>
      <c r="D594" s="158"/>
      <c r="E594" s="159">
        <v>-2.16</v>
      </c>
      <c r="F594" s="157"/>
      <c r="G594" s="157"/>
      <c r="H594" s="157"/>
      <c r="I594" s="157"/>
      <c r="J594" s="157"/>
      <c r="K594" s="157"/>
      <c r="L594" s="157"/>
      <c r="M594" s="157"/>
      <c r="N594" s="156"/>
      <c r="O594" s="156"/>
      <c r="P594" s="156"/>
      <c r="Q594" s="156"/>
      <c r="R594" s="157"/>
      <c r="S594" s="157"/>
      <c r="T594" s="157"/>
      <c r="U594" s="157"/>
      <c r="V594" s="157"/>
      <c r="W594" s="157"/>
      <c r="X594" s="157"/>
      <c r="Y594" s="157"/>
      <c r="Z594" s="147"/>
      <c r="AA594" s="147"/>
      <c r="AB594" s="147"/>
      <c r="AC594" s="147"/>
      <c r="AD594" s="147"/>
      <c r="AE594" s="147"/>
      <c r="AF594" s="147"/>
      <c r="AG594" s="147" t="s">
        <v>134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3" x14ac:dyDescent="0.25">
      <c r="A595" s="154"/>
      <c r="B595" s="155"/>
      <c r="C595" s="190" t="s">
        <v>388</v>
      </c>
      <c r="D595" s="158"/>
      <c r="E595" s="159">
        <v>-4.2300000000000004</v>
      </c>
      <c r="F595" s="157"/>
      <c r="G595" s="157"/>
      <c r="H595" s="157"/>
      <c r="I595" s="157"/>
      <c r="J595" s="157"/>
      <c r="K595" s="157"/>
      <c r="L595" s="157"/>
      <c r="M595" s="157"/>
      <c r="N595" s="156"/>
      <c r="O595" s="156"/>
      <c r="P595" s="156"/>
      <c r="Q595" s="156"/>
      <c r="R595" s="157"/>
      <c r="S595" s="157"/>
      <c r="T595" s="157"/>
      <c r="U595" s="157"/>
      <c r="V595" s="157"/>
      <c r="W595" s="157"/>
      <c r="X595" s="157"/>
      <c r="Y595" s="157"/>
      <c r="Z595" s="147"/>
      <c r="AA595" s="147"/>
      <c r="AB595" s="147"/>
      <c r="AC595" s="147"/>
      <c r="AD595" s="147"/>
      <c r="AE595" s="147"/>
      <c r="AF595" s="147"/>
      <c r="AG595" s="147" t="s">
        <v>134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3" x14ac:dyDescent="0.25">
      <c r="A596" s="154"/>
      <c r="B596" s="155"/>
      <c r="C596" s="191" t="s">
        <v>159</v>
      </c>
      <c r="D596" s="160"/>
      <c r="E596" s="161">
        <v>-50.481000000000002</v>
      </c>
      <c r="F596" s="157"/>
      <c r="G596" s="157"/>
      <c r="H596" s="157"/>
      <c r="I596" s="157"/>
      <c r="J596" s="157"/>
      <c r="K596" s="157"/>
      <c r="L596" s="157"/>
      <c r="M596" s="157"/>
      <c r="N596" s="156"/>
      <c r="O596" s="156"/>
      <c r="P596" s="156"/>
      <c r="Q596" s="156"/>
      <c r="R596" s="157"/>
      <c r="S596" s="157"/>
      <c r="T596" s="157"/>
      <c r="U596" s="157"/>
      <c r="V596" s="157"/>
      <c r="W596" s="157"/>
      <c r="X596" s="157"/>
      <c r="Y596" s="157"/>
      <c r="Z596" s="147"/>
      <c r="AA596" s="147"/>
      <c r="AB596" s="147"/>
      <c r="AC596" s="147"/>
      <c r="AD596" s="147"/>
      <c r="AE596" s="147"/>
      <c r="AF596" s="147"/>
      <c r="AG596" s="147" t="s">
        <v>134</v>
      </c>
      <c r="AH596" s="147">
        <v>1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x14ac:dyDescent="0.25">
      <c r="A597" s="166" t="s">
        <v>124</v>
      </c>
      <c r="B597" s="167" t="s">
        <v>77</v>
      </c>
      <c r="C597" s="188" t="s">
        <v>78</v>
      </c>
      <c r="D597" s="168"/>
      <c r="E597" s="169"/>
      <c r="F597" s="170"/>
      <c r="G597" s="170">
        <f>SUMIF(AG598:AG598,"&lt;&gt;NOR",G598:G598)</f>
        <v>0</v>
      </c>
      <c r="H597" s="170"/>
      <c r="I597" s="170">
        <f>SUM(I598:I598)</f>
        <v>0</v>
      </c>
      <c r="J597" s="170"/>
      <c r="K597" s="170">
        <f>SUM(K598:K598)</f>
        <v>0</v>
      </c>
      <c r="L597" s="170"/>
      <c r="M597" s="170">
        <f>SUM(M598:M598)</f>
        <v>0</v>
      </c>
      <c r="N597" s="169"/>
      <c r="O597" s="169">
        <f>SUM(O598:O598)</f>
        <v>0</v>
      </c>
      <c r="P597" s="169"/>
      <c r="Q597" s="169">
        <f>SUM(Q598:Q598)</f>
        <v>0</v>
      </c>
      <c r="R597" s="170"/>
      <c r="S597" s="170"/>
      <c r="T597" s="171"/>
      <c r="U597" s="165"/>
      <c r="V597" s="165">
        <f>SUM(V598:V598)</f>
        <v>258.10000000000002</v>
      </c>
      <c r="W597" s="165"/>
      <c r="X597" s="165"/>
      <c r="Y597" s="165"/>
      <c r="AG597" t="s">
        <v>125</v>
      </c>
    </row>
    <row r="598" spans="1:60" outlineLevel="1" x14ac:dyDescent="0.25">
      <c r="A598" s="181">
        <v>111</v>
      </c>
      <c r="B598" s="182" t="s">
        <v>624</v>
      </c>
      <c r="C598" s="192" t="s">
        <v>625</v>
      </c>
      <c r="D598" s="183" t="s">
        <v>626</v>
      </c>
      <c r="E598" s="184">
        <v>136.41497000000001</v>
      </c>
      <c r="F598" s="185"/>
      <c r="G598" s="186">
        <f>ROUND(E598*F598,2)</f>
        <v>0</v>
      </c>
      <c r="H598" s="185"/>
      <c r="I598" s="186">
        <f>ROUND(E598*H598,2)</f>
        <v>0</v>
      </c>
      <c r="J598" s="185"/>
      <c r="K598" s="186">
        <f>ROUND(E598*J598,2)</f>
        <v>0</v>
      </c>
      <c r="L598" s="186">
        <v>15</v>
      </c>
      <c r="M598" s="186">
        <f>G598*(1+L598/100)</f>
        <v>0</v>
      </c>
      <c r="N598" s="184">
        <v>0</v>
      </c>
      <c r="O598" s="184">
        <f>ROUND(E598*N598,2)</f>
        <v>0</v>
      </c>
      <c r="P598" s="184">
        <v>0</v>
      </c>
      <c r="Q598" s="184">
        <f>ROUND(E598*P598,2)</f>
        <v>0</v>
      </c>
      <c r="R598" s="186"/>
      <c r="S598" s="186" t="s">
        <v>129</v>
      </c>
      <c r="T598" s="187" t="s">
        <v>129</v>
      </c>
      <c r="U598" s="157">
        <v>1.8919999999999999</v>
      </c>
      <c r="V598" s="157">
        <f>ROUND(E598*U598,2)</f>
        <v>258.10000000000002</v>
      </c>
      <c r="W598" s="157"/>
      <c r="X598" s="157" t="s">
        <v>627</v>
      </c>
      <c r="Y598" s="157" t="s">
        <v>131</v>
      </c>
      <c r="Z598" s="147"/>
      <c r="AA598" s="147"/>
      <c r="AB598" s="147"/>
      <c r="AC598" s="147"/>
      <c r="AD598" s="147"/>
      <c r="AE598" s="147"/>
      <c r="AF598" s="147"/>
      <c r="AG598" s="147" t="s">
        <v>628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x14ac:dyDescent="0.25">
      <c r="A599" s="166" t="s">
        <v>124</v>
      </c>
      <c r="B599" s="167" t="s">
        <v>79</v>
      </c>
      <c r="C599" s="188" t="s">
        <v>80</v>
      </c>
      <c r="D599" s="168"/>
      <c r="E599" s="169"/>
      <c r="F599" s="170"/>
      <c r="G599" s="170">
        <f>SUMIF(AG600:AG710,"&lt;&gt;NOR",G600:G710)</f>
        <v>0</v>
      </c>
      <c r="H599" s="170"/>
      <c r="I599" s="170">
        <f>SUM(I600:I710)</f>
        <v>0</v>
      </c>
      <c r="J599" s="170"/>
      <c r="K599" s="170">
        <f>SUM(K600:K710)</f>
        <v>0</v>
      </c>
      <c r="L599" s="170"/>
      <c r="M599" s="170">
        <f>SUM(M600:M710)</f>
        <v>0</v>
      </c>
      <c r="N599" s="169"/>
      <c r="O599" s="169">
        <f>SUM(O600:O710)</f>
        <v>0.94000000000000006</v>
      </c>
      <c r="P599" s="169"/>
      <c r="Q599" s="169">
        <f>SUM(Q600:Q710)</f>
        <v>0</v>
      </c>
      <c r="R599" s="170"/>
      <c r="S599" s="170"/>
      <c r="T599" s="171"/>
      <c r="U599" s="165"/>
      <c r="V599" s="165">
        <f>SUM(V600:V710)</f>
        <v>91.85</v>
      </c>
      <c r="W599" s="165"/>
      <c r="X599" s="165"/>
      <c r="Y599" s="165"/>
      <c r="AG599" t="s">
        <v>125</v>
      </c>
    </row>
    <row r="600" spans="1:60" ht="30.6" outlineLevel="1" x14ac:dyDescent="0.25">
      <c r="A600" s="173">
        <v>112</v>
      </c>
      <c r="B600" s="174" t="s">
        <v>629</v>
      </c>
      <c r="C600" s="189" t="s">
        <v>630</v>
      </c>
      <c r="D600" s="175" t="s">
        <v>128</v>
      </c>
      <c r="E600" s="176">
        <v>94.176500000000004</v>
      </c>
      <c r="F600" s="177"/>
      <c r="G600" s="178">
        <f>ROUND(E600*F600,2)</f>
        <v>0</v>
      </c>
      <c r="H600" s="177"/>
      <c r="I600" s="178">
        <f>ROUND(E600*H600,2)</f>
        <v>0</v>
      </c>
      <c r="J600" s="177"/>
      <c r="K600" s="178">
        <f>ROUND(E600*J600,2)</f>
        <v>0</v>
      </c>
      <c r="L600" s="178">
        <v>15</v>
      </c>
      <c r="M600" s="178">
        <f>G600*(1+L600/100)</f>
        <v>0</v>
      </c>
      <c r="N600" s="176">
        <v>5.1999999999999995E-4</v>
      </c>
      <c r="O600" s="176">
        <f>ROUND(E600*N600,2)</f>
        <v>0.05</v>
      </c>
      <c r="P600" s="176">
        <v>0</v>
      </c>
      <c r="Q600" s="176">
        <f>ROUND(E600*P600,2)</f>
        <v>0</v>
      </c>
      <c r="R600" s="178"/>
      <c r="S600" s="178" t="s">
        <v>129</v>
      </c>
      <c r="T600" s="179" t="s">
        <v>129</v>
      </c>
      <c r="U600" s="157">
        <v>4.9000000000000002E-2</v>
      </c>
      <c r="V600" s="157">
        <f>ROUND(E600*U600,2)</f>
        <v>4.6100000000000003</v>
      </c>
      <c r="W600" s="157"/>
      <c r="X600" s="157" t="s">
        <v>130</v>
      </c>
      <c r="Y600" s="157" t="s">
        <v>131</v>
      </c>
      <c r="Z600" s="147"/>
      <c r="AA600" s="147"/>
      <c r="AB600" s="147"/>
      <c r="AC600" s="147"/>
      <c r="AD600" s="147"/>
      <c r="AE600" s="147"/>
      <c r="AF600" s="147"/>
      <c r="AG600" s="147" t="s">
        <v>132</v>
      </c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2" x14ac:dyDescent="0.25">
      <c r="A601" s="154"/>
      <c r="B601" s="155"/>
      <c r="C601" s="190" t="s">
        <v>631</v>
      </c>
      <c r="D601" s="158"/>
      <c r="E601" s="159"/>
      <c r="F601" s="157"/>
      <c r="G601" s="157"/>
      <c r="H601" s="157"/>
      <c r="I601" s="157"/>
      <c r="J601" s="157"/>
      <c r="K601" s="157"/>
      <c r="L601" s="157"/>
      <c r="M601" s="157"/>
      <c r="N601" s="156"/>
      <c r="O601" s="156"/>
      <c r="P601" s="156"/>
      <c r="Q601" s="156"/>
      <c r="R601" s="157"/>
      <c r="S601" s="157"/>
      <c r="T601" s="157"/>
      <c r="U601" s="157"/>
      <c r="V601" s="157"/>
      <c r="W601" s="157"/>
      <c r="X601" s="157"/>
      <c r="Y601" s="157"/>
      <c r="Z601" s="147"/>
      <c r="AA601" s="147"/>
      <c r="AB601" s="147"/>
      <c r="AC601" s="147"/>
      <c r="AD601" s="147"/>
      <c r="AE601" s="147"/>
      <c r="AF601" s="147"/>
      <c r="AG601" s="147" t="s">
        <v>134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3" x14ac:dyDescent="0.25">
      <c r="A602" s="154"/>
      <c r="B602" s="155"/>
      <c r="C602" s="190" t="s">
        <v>632</v>
      </c>
      <c r="D602" s="158"/>
      <c r="E602" s="159">
        <v>18.93</v>
      </c>
      <c r="F602" s="157"/>
      <c r="G602" s="157"/>
      <c r="H602" s="157"/>
      <c r="I602" s="157"/>
      <c r="J602" s="157"/>
      <c r="K602" s="157"/>
      <c r="L602" s="157"/>
      <c r="M602" s="157"/>
      <c r="N602" s="156"/>
      <c r="O602" s="156"/>
      <c r="P602" s="156"/>
      <c r="Q602" s="156"/>
      <c r="R602" s="157"/>
      <c r="S602" s="157"/>
      <c r="T602" s="157"/>
      <c r="U602" s="157"/>
      <c r="V602" s="157"/>
      <c r="W602" s="157"/>
      <c r="X602" s="157"/>
      <c r="Y602" s="157"/>
      <c r="Z602" s="147"/>
      <c r="AA602" s="147"/>
      <c r="AB602" s="147"/>
      <c r="AC602" s="147"/>
      <c r="AD602" s="147"/>
      <c r="AE602" s="147"/>
      <c r="AF602" s="147"/>
      <c r="AG602" s="147" t="s">
        <v>134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3" x14ac:dyDescent="0.25">
      <c r="A603" s="154"/>
      <c r="B603" s="155"/>
      <c r="C603" s="190" t="s">
        <v>633</v>
      </c>
      <c r="D603" s="158"/>
      <c r="E603" s="159">
        <v>9.64</v>
      </c>
      <c r="F603" s="157"/>
      <c r="G603" s="157"/>
      <c r="H603" s="157"/>
      <c r="I603" s="157"/>
      <c r="J603" s="157"/>
      <c r="K603" s="157"/>
      <c r="L603" s="157"/>
      <c r="M603" s="157"/>
      <c r="N603" s="156"/>
      <c r="O603" s="156"/>
      <c r="P603" s="156"/>
      <c r="Q603" s="156"/>
      <c r="R603" s="157"/>
      <c r="S603" s="157"/>
      <c r="T603" s="157"/>
      <c r="U603" s="157"/>
      <c r="V603" s="157"/>
      <c r="W603" s="157"/>
      <c r="X603" s="157"/>
      <c r="Y603" s="157"/>
      <c r="Z603" s="147"/>
      <c r="AA603" s="147"/>
      <c r="AB603" s="147"/>
      <c r="AC603" s="147"/>
      <c r="AD603" s="147"/>
      <c r="AE603" s="147"/>
      <c r="AF603" s="147"/>
      <c r="AG603" s="147" t="s">
        <v>134</v>
      </c>
      <c r="AH603" s="147">
        <v>0</v>
      </c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3" x14ac:dyDescent="0.25">
      <c r="A604" s="154"/>
      <c r="B604" s="155"/>
      <c r="C604" s="190" t="s">
        <v>634</v>
      </c>
      <c r="D604" s="158"/>
      <c r="E604" s="159">
        <v>18.93</v>
      </c>
      <c r="F604" s="157"/>
      <c r="G604" s="157"/>
      <c r="H604" s="157"/>
      <c r="I604" s="157"/>
      <c r="J604" s="157"/>
      <c r="K604" s="157"/>
      <c r="L604" s="157"/>
      <c r="M604" s="157"/>
      <c r="N604" s="156"/>
      <c r="O604" s="156"/>
      <c r="P604" s="156"/>
      <c r="Q604" s="156"/>
      <c r="R604" s="157"/>
      <c r="S604" s="157"/>
      <c r="T604" s="157"/>
      <c r="U604" s="157"/>
      <c r="V604" s="157"/>
      <c r="W604" s="157"/>
      <c r="X604" s="157"/>
      <c r="Y604" s="157"/>
      <c r="Z604" s="147"/>
      <c r="AA604" s="147"/>
      <c r="AB604" s="147"/>
      <c r="AC604" s="147"/>
      <c r="AD604" s="147"/>
      <c r="AE604" s="147"/>
      <c r="AF604" s="147"/>
      <c r="AG604" s="147" t="s">
        <v>134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3" x14ac:dyDescent="0.25">
      <c r="A605" s="154"/>
      <c r="B605" s="155"/>
      <c r="C605" s="190" t="s">
        <v>635</v>
      </c>
      <c r="D605" s="158"/>
      <c r="E605" s="159">
        <v>9.64</v>
      </c>
      <c r="F605" s="157"/>
      <c r="G605" s="157"/>
      <c r="H605" s="157"/>
      <c r="I605" s="157"/>
      <c r="J605" s="157"/>
      <c r="K605" s="157"/>
      <c r="L605" s="157"/>
      <c r="M605" s="157"/>
      <c r="N605" s="156"/>
      <c r="O605" s="156"/>
      <c r="P605" s="156"/>
      <c r="Q605" s="156"/>
      <c r="R605" s="157"/>
      <c r="S605" s="157"/>
      <c r="T605" s="157"/>
      <c r="U605" s="157"/>
      <c r="V605" s="157"/>
      <c r="W605" s="157"/>
      <c r="X605" s="157"/>
      <c r="Y605" s="157"/>
      <c r="Z605" s="147"/>
      <c r="AA605" s="147"/>
      <c r="AB605" s="147"/>
      <c r="AC605" s="147"/>
      <c r="AD605" s="147"/>
      <c r="AE605" s="147"/>
      <c r="AF605" s="147"/>
      <c r="AG605" s="147" t="s">
        <v>134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3" x14ac:dyDescent="0.25">
      <c r="A606" s="154"/>
      <c r="B606" s="155"/>
      <c r="C606" s="191" t="s">
        <v>159</v>
      </c>
      <c r="D606" s="160"/>
      <c r="E606" s="161">
        <v>57.14</v>
      </c>
      <c r="F606" s="157"/>
      <c r="G606" s="157"/>
      <c r="H606" s="157"/>
      <c r="I606" s="157"/>
      <c r="J606" s="157"/>
      <c r="K606" s="157"/>
      <c r="L606" s="157"/>
      <c r="M606" s="157"/>
      <c r="N606" s="156"/>
      <c r="O606" s="156"/>
      <c r="P606" s="156"/>
      <c r="Q606" s="156"/>
      <c r="R606" s="157"/>
      <c r="S606" s="157"/>
      <c r="T606" s="157"/>
      <c r="U606" s="157"/>
      <c r="V606" s="157"/>
      <c r="W606" s="157"/>
      <c r="X606" s="157"/>
      <c r="Y606" s="157"/>
      <c r="Z606" s="147"/>
      <c r="AA606" s="147"/>
      <c r="AB606" s="147"/>
      <c r="AC606" s="147"/>
      <c r="AD606" s="147"/>
      <c r="AE606" s="147"/>
      <c r="AF606" s="147"/>
      <c r="AG606" s="147" t="s">
        <v>134</v>
      </c>
      <c r="AH606" s="147">
        <v>1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3" x14ac:dyDescent="0.25">
      <c r="A607" s="154"/>
      <c r="B607" s="155"/>
      <c r="C607" s="190" t="s">
        <v>636</v>
      </c>
      <c r="D607" s="158"/>
      <c r="E607" s="159"/>
      <c r="F607" s="157"/>
      <c r="G607" s="157"/>
      <c r="H607" s="157"/>
      <c r="I607" s="157"/>
      <c r="J607" s="157"/>
      <c r="K607" s="157"/>
      <c r="L607" s="157"/>
      <c r="M607" s="157"/>
      <c r="N607" s="156"/>
      <c r="O607" s="156"/>
      <c r="P607" s="156"/>
      <c r="Q607" s="156"/>
      <c r="R607" s="157"/>
      <c r="S607" s="157"/>
      <c r="T607" s="157"/>
      <c r="U607" s="157"/>
      <c r="V607" s="157"/>
      <c r="W607" s="157"/>
      <c r="X607" s="157"/>
      <c r="Y607" s="157"/>
      <c r="Z607" s="147"/>
      <c r="AA607" s="147"/>
      <c r="AB607" s="147"/>
      <c r="AC607" s="147"/>
      <c r="AD607" s="147"/>
      <c r="AE607" s="147"/>
      <c r="AF607" s="147"/>
      <c r="AG607" s="147" t="s">
        <v>134</v>
      </c>
      <c r="AH607" s="147">
        <v>0</v>
      </c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3" x14ac:dyDescent="0.25">
      <c r="A608" s="154"/>
      <c r="B608" s="155"/>
      <c r="C608" s="190" t="s">
        <v>297</v>
      </c>
      <c r="D608" s="158"/>
      <c r="E608" s="159"/>
      <c r="F608" s="157"/>
      <c r="G608" s="157"/>
      <c r="H608" s="157"/>
      <c r="I608" s="157"/>
      <c r="J608" s="157"/>
      <c r="K608" s="157"/>
      <c r="L608" s="157"/>
      <c r="M608" s="157"/>
      <c r="N608" s="156"/>
      <c r="O608" s="156"/>
      <c r="P608" s="156"/>
      <c r="Q608" s="156"/>
      <c r="R608" s="157"/>
      <c r="S608" s="157"/>
      <c r="T608" s="157"/>
      <c r="U608" s="157"/>
      <c r="V608" s="157"/>
      <c r="W608" s="157"/>
      <c r="X608" s="157"/>
      <c r="Y608" s="157"/>
      <c r="Z608" s="147"/>
      <c r="AA608" s="147"/>
      <c r="AB608" s="147"/>
      <c r="AC608" s="147"/>
      <c r="AD608" s="147"/>
      <c r="AE608" s="147"/>
      <c r="AF608" s="147"/>
      <c r="AG608" s="147" t="s">
        <v>134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3" x14ac:dyDescent="0.25">
      <c r="A609" s="154"/>
      <c r="B609" s="155"/>
      <c r="C609" s="190" t="s">
        <v>317</v>
      </c>
      <c r="D609" s="158"/>
      <c r="E609" s="159">
        <v>4.1847000000000003</v>
      </c>
      <c r="F609" s="157"/>
      <c r="G609" s="157"/>
      <c r="H609" s="157"/>
      <c r="I609" s="157"/>
      <c r="J609" s="157"/>
      <c r="K609" s="157"/>
      <c r="L609" s="157"/>
      <c r="M609" s="157"/>
      <c r="N609" s="156"/>
      <c r="O609" s="156"/>
      <c r="P609" s="156"/>
      <c r="Q609" s="156"/>
      <c r="R609" s="157"/>
      <c r="S609" s="157"/>
      <c r="T609" s="157"/>
      <c r="U609" s="157"/>
      <c r="V609" s="157"/>
      <c r="W609" s="157"/>
      <c r="X609" s="157"/>
      <c r="Y609" s="157"/>
      <c r="Z609" s="147"/>
      <c r="AA609" s="147"/>
      <c r="AB609" s="147"/>
      <c r="AC609" s="147"/>
      <c r="AD609" s="147"/>
      <c r="AE609" s="147"/>
      <c r="AF609" s="147"/>
      <c r="AG609" s="147" t="s">
        <v>134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3" x14ac:dyDescent="0.25">
      <c r="A610" s="154"/>
      <c r="B610" s="155"/>
      <c r="C610" s="190" t="s">
        <v>318</v>
      </c>
      <c r="D610" s="158"/>
      <c r="E610" s="159">
        <v>1.474</v>
      </c>
      <c r="F610" s="157"/>
      <c r="G610" s="157"/>
      <c r="H610" s="157"/>
      <c r="I610" s="157"/>
      <c r="J610" s="157"/>
      <c r="K610" s="157"/>
      <c r="L610" s="157"/>
      <c r="M610" s="157"/>
      <c r="N610" s="156"/>
      <c r="O610" s="156"/>
      <c r="P610" s="156"/>
      <c r="Q610" s="156"/>
      <c r="R610" s="157"/>
      <c r="S610" s="157"/>
      <c r="T610" s="157"/>
      <c r="U610" s="157"/>
      <c r="V610" s="157"/>
      <c r="W610" s="157"/>
      <c r="X610" s="157"/>
      <c r="Y610" s="157"/>
      <c r="Z610" s="147"/>
      <c r="AA610" s="147"/>
      <c r="AB610" s="147"/>
      <c r="AC610" s="147"/>
      <c r="AD610" s="147"/>
      <c r="AE610" s="147"/>
      <c r="AF610" s="147"/>
      <c r="AG610" s="147" t="s">
        <v>134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3" x14ac:dyDescent="0.25">
      <c r="A611" s="154"/>
      <c r="B611" s="155"/>
      <c r="C611" s="190" t="s">
        <v>319</v>
      </c>
      <c r="D611" s="158"/>
      <c r="E611" s="159">
        <v>0.58799999999999997</v>
      </c>
      <c r="F611" s="157"/>
      <c r="G611" s="157"/>
      <c r="H611" s="157"/>
      <c r="I611" s="157"/>
      <c r="J611" s="157"/>
      <c r="K611" s="157"/>
      <c r="L611" s="157"/>
      <c r="M611" s="157"/>
      <c r="N611" s="156"/>
      <c r="O611" s="156"/>
      <c r="P611" s="156"/>
      <c r="Q611" s="156"/>
      <c r="R611" s="157"/>
      <c r="S611" s="157"/>
      <c r="T611" s="157"/>
      <c r="U611" s="157"/>
      <c r="V611" s="157"/>
      <c r="W611" s="157"/>
      <c r="X611" s="157"/>
      <c r="Y611" s="157"/>
      <c r="Z611" s="147"/>
      <c r="AA611" s="147"/>
      <c r="AB611" s="147"/>
      <c r="AC611" s="147"/>
      <c r="AD611" s="147"/>
      <c r="AE611" s="147"/>
      <c r="AF611" s="147"/>
      <c r="AG611" s="147" t="s">
        <v>134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3" x14ac:dyDescent="0.25">
      <c r="A612" s="154"/>
      <c r="B612" s="155"/>
      <c r="C612" s="190" t="s">
        <v>300</v>
      </c>
      <c r="D612" s="158"/>
      <c r="E612" s="159"/>
      <c r="F612" s="157"/>
      <c r="G612" s="157"/>
      <c r="H612" s="157"/>
      <c r="I612" s="157"/>
      <c r="J612" s="157"/>
      <c r="K612" s="157"/>
      <c r="L612" s="157"/>
      <c r="M612" s="157"/>
      <c r="N612" s="156"/>
      <c r="O612" s="156"/>
      <c r="P612" s="156"/>
      <c r="Q612" s="156"/>
      <c r="R612" s="157"/>
      <c r="S612" s="157"/>
      <c r="T612" s="157"/>
      <c r="U612" s="157"/>
      <c r="V612" s="157"/>
      <c r="W612" s="157"/>
      <c r="X612" s="157"/>
      <c r="Y612" s="157"/>
      <c r="Z612" s="147"/>
      <c r="AA612" s="147"/>
      <c r="AB612" s="147"/>
      <c r="AC612" s="147"/>
      <c r="AD612" s="147"/>
      <c r="AE612" s="147"/>
      <c r="AF612" s="147"/>
      <c r="AG612" s="147" t="s">
        <v>134</v>
      </c>
      <c r="AH612" s="147">
        <v>0</v>
      </c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3" x14ac:dyDescent="0.25">
      <c r="A613" s="154"/>
      <c r="B613" s="155"/>
      <c r="C613" s="190" t="s">
        <v>320</v>
      </c>
      <c r="D613" s="158"/>
      <c r="E613" s="159">
        <v>2.48</v>
      </c>
      <c r="F613" s="157"/>
      <c r="G613" s="157"/>
      <c r="H613" s="157"/>
      <c r="I613" s="157"/>
      <c r="J613" s="157"/>
      <c r="K613" s="157"/>
      <c r="L613" s="157"/>
      <c r="M613" s="157"/>
      <c r="N613" s="156"/>
      <c r="O613" s="156"/>
      <c r="P613" s="156"/>
      <c r="Q613" s="156"/>
      <c r="R613" s="157"/>
      <c r="S613" s="157"/>
      <c r="T613" s="157"/>
      <c r="U613" s="157"/>
      <c r="V613" s="157"/>
      <c r="W613" s="157"/>
      <c r="X613" s="157"/>
      <c r="Y613" s="157"/>
      <c r="Z613" s="147"/>
      <c r="AA613" s="147"/>
      <c r="AB613" s="147"/>
      <c r="AC613" s="147"/>
      <c r="AD613" s="147"/>
      <c r="AE613" s="147"/>
      <c r="AF613" s="147"/>
      <c r="AG613" s="147" t="s">
        <v>134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3" x14ac:dyDescent="0.25">
      <c r="A614" s="154"/>
      <c r="B614" s="155"/>
      <c r="C614" s="190" t="s">
        <v>321</v>
      </c>
      <c r="D614" s="158"/>
      <c r="E614" s="159">
        <v>0.92800000000000005</v>
      </c>
      <c r="F614" s="157"/>
      <c r="G614" s="157"/>
      <c r="H614" s="157"/>
      <c r="I614" s="157"/>
      <c r="J614" s="157"/>
      <c r="K614" s="157"/>
      <c r="L614" s="157"/>
      <c r="M614" s="157"/>
      <c r="N614" s="156"/>
      <c r="O614" s="156"/>
      <c r="P614" s="156"/>
      <c r="Q614" s="156"/>
      <c r="R614" s="157"/>
      <c r="S614" s="157"/>
      <c r="T614" s="157"/>
      <c r="U614" s="157"/>
      <c r="V614" s="157"/>
      <c r="W614" s="157"/>
      <c r="X614" s="157"/>
      <c r="Y614" s="157"/>
      <c r="Z614" s="147"/>
      <c r="AA614" s="147"/>
      <c r="AB614" s="147"/>
      <c r="AC614" s="147"/>
      <c r="AD614" s="147"/>
      <c r="AE614" s="147"/>
      <c r="AF614" s="147"/>
      <c r="AG614" s="147" t="s">
        <v>134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3" x14ac:dyDescent="0.25">
      <c r="A615" s="154"/>
      <c r="B615" s="155"/>
      <c r="C615" s="190" t="s">
        <v>304</v>
      </c>
      <c r="D615" s="158"/>
      <c r="E615" s="159"/>
      <c r="F615" s="157"/>
      <c r="G615" s="157"/>
      <c r="H615" s="157"/>
      <c r="I615" s="157"/>
      <c r="J615" s="157"/>
      <c r="K615" s="157"/>
      <c r="L615" s="157"/>
      <c r="M615" s="157"/>
      <c r="N615" s="156"/>
      <c r="O615" s="156"/>
      <c r="P615" s="156"/>
      <c r="Q615" s="156"/>
      <c r="R615" s="157"/>
      <c r="S615" s="157"/>
      <c r="T615" s="157"/>
      <c r="U615" s="157"/>
      <c r="V615" s="157"/>
      <c r="W615" s="157"/>
      <c r="X615" s="157"/>
      <c r="Y615" s="157"/>
      <c r="Z615" s="147"/>
      <c r="AA615" s="147"/>
      <c r="AB615" s="147"/>
      <c r="AC615" s="147"/>
      <c r="AD615" s="147"/>
      <c r="AE615" s="147"/>
      <c r="AF615" s="147"/>
      <c r="AG615" s="147" t="s">
        <v>134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3" x14ac:dyDescent="0.25">
      <c r="A616" s="154"/>
      <c r="B616" s="155"/>
      <c r="C616" s="190" t="s">
        <v>322</v>
      </c>
      <c r="D616" s="158"/>
      <c r="E616" s="159">
        <v>9.6050000000000004</v>
      </c>
      <c r="F616" s="157"/>
      <c r="G616" s="157"/>
      <c r="H616" s="157"/>
      <c r="I616" s="157"/>
      <c r="J616" s="157"/>
      <c r="K616" s="157"/>
      <c r="L616" s="157"/>
      <c r="M616" s="157"/>
      <c r="N616" s="156"/>
      <c r="O616" s="156"/>
      <c r="P616" s="156"/>
      <c r="Q616" s="156"/>
      <c r="R616" s="157"/>
      <c r="S616" s="157"/>
      <c r="T616" s="157"/>
      <c r="U616" s="157"/>
      <c r="V616" s="157"/>
      <c r="W616" s="157"/>
      <c r="X616" s="157"/>
      <c r="Y616" s="157"/>
      <c r="Z616" s="147"/>
      <c r="AA616" s="147"/>
      <c r="AB616" s="147"/>
      <c r="AC616" s="147"/>
      <c r="AD616" s="147"/>
      <c r="AE616" s="147"/>
      <c r="AF616" s="147"/>
      <c r="AG616" s="147" t="s">
        <v>134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3" x14ac:dyDescent="0.25">
      <c r="A617" s="154"/>
      <c r="B617" s="155"/>
      <c r="C617" s="190" t="s">
        <v>305</v>
      </c>
      <c r="D617" s="158"/>
      <c r="E617" s="159"/>
      <c r="F617" s="157"/>
      <c r="G617" s="157"/>
      <c r="H617" s="157"/>
      <c r="I617" s="157"/>
      <c r="J617" s="157"/>
      <c r="K617" s="157"/>
      <c r="L617" s="157"/>
      <c r="M617" s="157"/>
      <c r="N617" s="156"/>
      <c r="O617" s="156"/>
      <c r="P617" s="156"/>
      <c r="Q617" s="156"/>
      <c r="R617" s="157"/>
      <c r="S617" s="157"/>
      <c r="T617" s="157"/>
      <c r="U617" s="157"/>
      <c r="V617" s="157"/>
      <c r="W617" s="157"/>
      <c r="X617" s="157"/>
      <c r="Y617" s="157"/>
      <c r="Z617" s="147"/>
      <c r="AA617" s="147"/>
      <c r="AB617" s="147"/>
      <c r="AC617" s="147"/>
      <c r="AD617" s="147"/>
      <c r="AE617" s="147"/>
      <c r="AF617" s="147"/>
      <c r="AG617" s="147" t="s">
        <v>134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3" x14ac:dyDescent="0.25">
      <c r="A618" s="154"/>
      <c r="B618" s="155"/>
      <c r="C618" s="190" t="s">
        <v>323</v>
      </c>
      <c r="D618" s="158"/>
      <c r="E618" s="159">
        <v>4.96</v>
      </c>
      <c r="F618" s="157"/>
      <c r="G618" s="157"/>
      <c r="H618" s="157"/>
      <c r="I618" s="157"/>
      <c r="J618" s="157"/>
      <c r="K618" s="157"/>
      <c r="L618" s="157"/>
      <c r="M618" s="157"/>
      <c r="N618" s="156"/>
      <c r="O618" s="156"/>
      <c r="P618" s="156"/>
      <c r="Q618" s="156"/>
      <c r="R618" s="157"/>
      <c r="S618" s="157"/>
      <c r="T618" s="157"/>
      <c r="U618" s="157"/>
      <c r="V618" s="157"/>
      <c r="W618" s="157"/>
      <c r="X618" s="157"/>
      <c r="Y618" s="157"/>
      <c r="Z618" s="147"/>
      <c r="AA618" s="147"/>
      <c r="AB618" s="147"/>
      <c r="AC618" s="147"/>
      <c r="AD618" s="147"/>
      <c r="AE618" s="147"/>
      <c r="AF618" s="147"/>
      <c r="AG618" s="147" t="s">
        <v>134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3" x14ac:dyDescent="0.25">
      <c r="A619" s="154"/>
      <c r="B619" s="155"/>
      <c r="C619" s="190" t="s">
        <v>324</v>
      </c>
      <c r="D619" s="158"/>
      <c r="E619" s="159">
        <v>1.3888</v>
      </c>
      <c r="F619" s="157"/>
      <c r="G619" s="157"/>
      <c r="H619" s="157"/>
      <c r="I619" s="157"/>
      <c r="J619" s="157"/>
      <c r="K619" s="157"/>
      <c r="L619" s="157"/>
      <c r="M619" s="157"/>
      <c r="N619" s="156"/>
      <c r="O619" s="156"/>
      <c r="P619" s="156"/>
      <c r="Q619" s="156"/>
      <c r="R619" s="157"/>
      <c r="S619" s="157"/>
      <c r="T619" s="157"/>
      <c r="U619" s="157"/>
      <c r="V619" s="157"/>
      <c r="W619" s="157"/>
      <c r="X619" s="157"/>
      <c r="Y619" s="157"/>
      <c r="Z619" s="147"/>
      <c r="AA619" s="147"/>
      <c r="AB619" s="147"/>
      <c r="AC619" s="147"/>
      <c r="AD619" s="147"/>
      <c r="AE619" s="147"/>
      <c r="AF619" s="147"/>
      <c r="AG619" s="147" t="s">
        <v>134</v>
      </c>
      <c r="AH619" s="147">
        <v>0</v>
      </c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3" x14ac:dyDescent="0.25">
      <c r="A620" s="154"/>
      <c r="B620" s="155"/>
      <c r="C620" s="191" t="s">
        <v>159</v>
      </c>
      <c r="D620" s="160"/>
      <c r="E620" s="161">
        <v>25.608499999999999</v>
      </c>
      <c r="F620" s="157"/>
      <c r="G620" s="157"/>
      <c r="H620" s="157"/>
      <c r="I620" s="157"/>
      <c r="J620" s="157"/>
      <c r="K620" s="157"/>
      <c r="L620" s="157"/>
      <c r="M620" s="157"/>
      <c r="N620" s="156"/>
      <c r="O620" s="156"/>
      <c r="P620" s="156"/>
      <c r="Q620" s="156"/>
      <c r="R620" s="157"/>
      <c r="S620" s="157"/>
      <c r="T620" s="157"/>
      <c r="U620" s="157"/>
      <c r="V620" s="157"/>
      <c r="W620" s="157"/>
      <c r="X620" s="157"/>
      <c r="Y620" s="157"/>
      <c r="Z620" s="147"/>
      <c r="AA620" s="147"/>
      <c r="AB620" s="147"/>
      <c r="AC620" s="147"/>
      <c r="AD620" s="147"/>
      <c r="AE620" s="147"/>
      <c r="AF620" s="147"/>
      <c r="AG620" s="147" t="s">
        <v>134</v>
      </c>
      <c r="AH620" s="147">
        <v>1</v>
      </c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3" x14ac:dyDescent="0.25">
      <c r="A621" s="154"/>
      <c r="B621" s="155"/>
      <c r="C621" s="190" t="s">
        <v>637</v>
      </c>
      <c r="D621" s="158"/>
      <c r="E621" s="159"/>
      <c r="F621" s="157"/>
      <c r="G621" s="157"/>
      <c r="H621" s="157"/>
      <c r="I621" s="157"/>
      <c r="J621" s="157"/>
      <c r="K621" s="157"/>
      <c r="L621" s="157"/>
      <c r="M621" s="157"/>
      <c r="N621" s="156"/>
      <c r="O621" s="156"/>
      <c r="P621" s="156"/>
      <c r="Q621" s="156"/>
      <c r="R621" s="157"/>
      <c r="S621" s="157"/>
      <c r="T621" s="157"/>
      <c r="U621" s="157"/>
      <c r="V621" s="157"/>
      <c r="W621" s="157"/>
      <c r="X621" s="157"/>
      <c r="Y621" s="157"/>
      <c r="Z621" s="147"/>
      <c r="AA621" s="147"/>
      <c r="AB621" s="147"/>
      <c r="AC621" s="147"/>
      <c r="AD621" s="147"/>
      <c r="AE621" s="147"/>
      <c r="AF621" s="147"/>
      <c r="AG621" s="147" t="s">
        <v>134</v>
      </c>
      <c r="AH621" s="147">
        <v>0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3" x14ac:dyDescent="0.25">
      <c r="A622" s="154"/>
      <c r="B622" s="155"/>
      <c r="C622" s="190" t="s">
        <v>638</v>
      </c>
      <c r="D622" s="158"/>
      <c r="E622" s="159">
        <v>3.786</v>
      </c>
      <c r="F622" s="157"/>
      <c r="G622" s="157"/>
      <c r="H622" s="157"/>
      <c r="I622" s="157"/>
      <c r="J622" s="157"/>
      <c r="K622" s="157"/>
      <c r="L622" s="157"/>
      <c r="M622" s="157"/>
      <c r="N622" s="156"/>
      <c r="O622" s="156"/>
      <c r="P622" s="156"/>
      <c r="Q622" s="156"/>
      <c r="R622" s="157"/>
      <c r="S622" s="157"/>
      <c r="T622" s="157"/>
      <c r="U622" s="157"/>
      <c r="V622" s="157"/>
      <c r="W622" s="157"/>
      <c r="X622" s="157"/>
      <c r="Y622" s="157"/>
      <c r="Z622" s="147"/>
      <c r="AA622" s="147"/>
      <c r="AB622" s="147"/>
      <c r="AC622" s="147"/>
      <c r="AD622" s="147"/>
      <c r="AE622" s="147"/>
      <c r="AF622" s="147"/>
      <c r="AG622" s="147" t="s">
        <v>134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3" x14ac:dyDescent="0.25">
      <c r="A623" s="154"/>
      <c r="B623" s="155"/>
      <c r="C623" s="190" t="s">
        <v>639</v>
      </c>
      <c r="D623" s="158"/>
      <c r="E623" s="159">
        <v>1.9279999999999999</v>
      </c>
      <c r="F623" s="157"/>
      <c r="G623" s="157"/>
      <c r="H623" s="157"/>
      <c r="I623" s="157"/>
      <c r="J623" s="157"/>
      <c r="K623" s="157"/>
      <c r="L623" s="157"/>
      <c r="M623" s="157"/>
      <c r="N623" s="156"/>
      <c r="O623" s="156"/>
      <c r="P623" s="156"/>
      <c r="Q623" s="156"/>
      <c r="R623" s="157"/>
      <c r="S623" s="157"/>
      <c r="T623" s="157"/>
      <c r="U623" s="157"/>
      <c r="V623" s="157"/>
      <c r="W623" s="157"/>
      <c r="X623" s="157"/>
      <c r="Y623" s="157"/>
      <c r="Z623" s="147"/>
      <c r="AA623" s="147"/>
      <c r="AB623" s="147"/>
      <c r="AC623" s="147"/>
      <c r="AD623" s="147"/>
      <c r="AE623" s="147"/>
      <c r="AF623" s="147"/>
      <c r="AG623" s="147" t="s">
        <v>134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3" x14ac:dyDescent="0.25">
      <c r="A624" s="154"/>
      <c r="B624" s="155"/>
      <c r="C624" s="190" t="s">
        <v>640</v>
      </c>
      <c r="D624" s="158"/>
      <c r="E624" s="159">
        <v>3.786</v>
      </c>
      <c r="F624" s="157"/>
      <c r="G624" s="157"/>
      <c r="H624" s="157"/>
      <c r="I624" s="157"/>
      <c r="J624" s="157"/>
      <c r="K624" s="157"/>
      <c r="L624" s="157"/>
      <c r="M624" s="157"/>
      <c r="N624" s="156"/>
      <c r="O624" s="156"/>
      <c r="P624" s="156"/>
      <c r="Q624" s="156"/>
      <c r="R624" s="157"/>
      <c r="S624" s="157"/>
      <c r="T624" s="157"/>
      <c r="U624" s="157"/>
      <c r="V624" s="157"/>
      <c r="W624" s="157"/>
      <c r="X624" s="157"/>
      <c r="Y624" s="157"/>
      <c r="Z624" s="147"/>
      <c r="AA624" s="147"/>
      <c r="AB624" s="147"/>
      <c r="AC624" s="147"/>
      <c r="AD624" s="147"/>
      <c r="AE624" s="147"/>
      <c r="AF624" s="147"/>
      <c r="AG624" s="147" t="s">
        <v>134</v>
      </c>
      <c r="AH624" s="147">
        <v>0</v>
      </c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3" x14ac:dyDescent="0.25">
      <c r="A625" s="154"/>
      <c r="B625" s="155"/>
      <c r="C625" s="190" t="s">
        <v>641</v>
      </c>
      <c r="D625" s="158"/>
      <c r="E625" s="159">
        <v>1.9279999999999999</v>
      </c>
      <c r="F625" s="157"/>
      <c r="G625" s="157"/>
      <c r="H625" s="157"/>
      <c r="I625" s="157"/>
      <c r="J625" s="157"/>
      <c r="K625" s="157"/>
      <c r="L625" s="157"/>
      <c r="M625" s="157"/>
      <c r="N625" s="156"/>
      <c r="O625" s="156"/>
      <c r="P625" s="156"/>
      <c r="Q625" s="156"/>
      <c r="R625" s="157"/>
      <c r="S625" s="157"/>
      <c r="T625" s="157"/>
      <c r="U625" s="157"/>
      <c r="V625" s="157"/>
      <c r="W625" s="157"/>
      <c r="X625" s="157"/>
      <c r="Y625" s="157"/>
      <c r="Z625" s="147"/>
      <c r="AA625" s="147"/>
      <c r="AB625" s="147"/>
      <c r="AC625" s="147"/>
      <c r="AD625" s="147"/>
      <c r="AE625" s="147"/>
      <c r="AF625" s="147"/>
      <c r="AG625" s="147" t="s">
        <v>134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3" x14ac:dyDescent="0.25">
      <c r="A626" s="154"/>
      <c r="B626" s="155"/>
      <c r="C626" s="191" t="s">
        <v>159</v>
      </c>
      <c r="D626" s="160"/>
      <c r="E626" s="161">
        <v>11.428000000000001</v>
      </c>
      <c r="F626" s="157"/>
      <c r="G626" s="157"/>
      <c r="H626" s="157"/>
      <c r="I626" s="157"/>
      <c r="J626" s="157"/>
      <c r="K626" s="157"/>
      <c r="L626" s="157"/>
      <c r="M626" s="157"/>
      <c r="N626" s="156"/>
      <c r="O626" s="156"/>
      <c r="P626" s="156"/>
      <c r="Q626" s="156"/>
      <c r="R626" s="157"/>
      <c r="S626" s="157"/>
      <c r="T626" s="157"/>
      <c r="U626" s="157"/>
      <c r="V626" s="157"/>
      <c r="W626" s="157"/>
      <c r="X626" s="157"/>
      <c r="Y626" s="157"/>
      <c r="Z626" s="147"/>
      <c r="AA626" s="147"/>
      <c r="AB626" s="147"/>
      <c r="AC626" s="147"/>
      <c r="AD626" s="147"/>
      <c r="AE626" s="147"/>
      <c r="AF626" s="147"/>
      <c r="AG626" s="147" t="s">
        <v>134</v>
      </c>
      <c r="AH626" s="147">
        <v>1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ht="20.399999999999999" outlineLevel="1" x14ac:dyDescent="0.25">
      <c r="A627" s="173">
        <v>113</v>
      </c>
      <c r="B627" s="174" t="s">
        <v>642</v>
      </c>
      <c r="C627" s="189" t="s">
        <v>643</v>
      </c>
      <c r="D627" s="175" t="s">
        <v>128</v>
      </c>
      <c r="E627" s="176">
        <v>94.176500000000004</v>
      </c>
      <c r="F627" s="177"/>
      <c r="G627" s="178">
        <f>ROUND(E627*F627,2)</f>
        <v>0</v>
      </c>
      <c r="H627" s="177"/>
      <c r="I627" s="178">
        <f>ROUND(E627*H627,2)</f>
        <v>0</v>
      </c>
      <c r="J627" s="177"/>
      <c r="K627" s="178">
        <f>ROUND(E627*J627,2)</f>
        <v>0</v>
      </c>
      <c r="L627" s="178">
        <v>15</v>
      </c>
      <c r="M627" s="178">
        <f>G627*(1+L627/100)</f>
        <v>0</v>
      </c>
      <c r="N627" s="176">
        <v>5.8E-4</v>
      </c>
      <c r="O627" s="176">
        <f>ROUND(E627*N627,2)</f>
        <v>0.05</v>
      </c>
      <c r="P627" s="176">
        <v>0</v>
      </c>
      <c r="Q627" s="176">
        <f>ROUND(E627*P627,2)</f>
        <v>0</v>
      </c>
      <c r="R627" s="178"/>
      <c r="S627" s="178" t="s">
        <v>129</v>
      </c>
      <c r="T627" s="179" t="s">
        <v>129</v>
      </c>
      <c r="U627" s="157">
        <v>0.26600000000000001</v>
      </c>
      <c r="V627" s="157">
        <f>ROUND(E627*U627,2)</f>
        <v>25.05</v>
      </c>
      <c r="W627" s="157"/>
      <c r="X627" s="157" t="s">
        <v>130</v>
      </c>
      <c r="Y627" s="157" t="s">
        <v>131</v>
      </c>
      <c r="Z627" s="147"/>
      <c r="AA627" s="147"/>
      <c r="AB627" s="147"/>
      <c r="AC627" s="147"/>
      <c r="AD627" s="147"/>
      <c r="AE627" s="147"/>
      <c r="AF627" s="147"/>
      <c r="AG627" s="147" t="s">
        <v>132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2" x14ac:dyDescent="0.25">
      <c r="A628" s="154"/>
      <c r="B628" s="155"/>
      <c r="C628" s="190" t="s">
        <v>631</v>
      </c>
      <c r="D628" s="158"/>
      <c r="E628" s="159"/>
      <c r="F628" s="157"/>
      <c r="G628" s="157"/>
      <c r="H628" s="157"/>
      <c r="I628" s="157"/>
      <c r="J628" s="157"/>
      <c r="K628" s="157"/>
      <c r="L628" s="157"/>
      <c r="M628" s="157"/>
      <c r="N628" s="156"/>
      <c r="O628" s="156"/>
      <c r="P628" s="156"/>
      <c r="Q628" s="156"/>
      <c r="R628" s="157"/>
      <c r="S628" s="157"/>
      <c r="T628" s="157"/>
      <c r="U628" s="157"/>
      <c r="V628" s="157"/>
      <c r="W628" s="157"/>
      <c r="X628" s="157"/>
      <c r="Y628" s="157"/>
      <c r="Z628" s="147"/>
      <c r="AA628" s="147"/>
      <c r="AB628" s="147"/>
      <c r="AC628" s="147"/>
      <c r="AD628" s="147"/>
      <c r="AE628" s="147"/>
      <c r="AF628" s="147"/>
      <c r="AG628" s="147" t="s">
        <v>134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3" x14ac:dyDescent="0.25">
      <c r="A629" s="154"/>
      <c r="B629" s="155"/>
      <c r="C629" s="190" t="s">
        <v>632</v>
      </c>
      <c r="D629" s="158"/>
      <c r="E629" s="159">
        <v>18.93</v>
      </c>
      <c r="F629" s="157"/>
      <c r="G629" s="157"/>
      <c r="H629" s="157"/>
      <c r="I629" s="157"/>
      <c r="J629" s="157"/>
      <c r="K629" s="157"/>
      <c r="L629" s="157"/>
      <c r="M629" s="157"/>
      <c r="N629" s="156"/>
      <c r="O629" s="156"/>
      <c r="P629" s="156"/>
      <c r="Q629" s="156"/>
      <c r="R629" s="157"/>
      <c r="S629" s="157"/>
      <c r="T629" s="157"/>
      <c r="U629" s="157"/>
      <c r="V629" s="157"/>
      <c r="W629" s="157"/>
      <c r="X629" s="157"/>
      <c r="Y629" s="157"/>
      <c r="Z629" s="147"/>
      <c r="AA629" s="147"/>
      <c r="AB629" s="147"/>
      <c r="AC629" s="147"/>
      <c r="AD629" s="147"/>
      <c r="AE629" s="147"/>
      <c r="AF629" s="147"/>
      <c r="AG629" s="147" t="s">
        <v>134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3" x14ac:dyDescent="0.25">
      <c r="A630" s="154"/>
      <c r="B630" s="155"/>
      <c r="C630" s="190" t="s">
        <v>633</v>
      </c>
      <c r="D630" s="158"/>
      <c r="E630" s="159">
        <v>9.64</v>
      </c>
      <c r="F630" s="157"/>
      <c r="G630" s="157"/>
      <c r="H630" s="157"/>
      <c r="I630" s="157"/>
      <c r="J630" s="157"/>
      <c r="K630" s="157"/>
      <c r="L630" s="157"/>
      <c r="M630" s="157"/>
      <c r="N630" s="156"/>
      <c r="O630" s="156"/>
      <c r="P630" s="156"/>
      <c r="Q630" s="156"/>
      <c r="R630" s="157"/>
      <c r="S630" s="157"/>
      <c r="T630" s="157"/>
      <c r="U630" s="157"/>
      <c r="V630" s="157"/>
      <c r="W630" s="157"/>
      <c r="X630" s="157"/>
      <c r="Y630" s="157"/>
      <c r="Z630" s="147"/>
      <c r="AA630" s="147"/>
      <c r="AB630" s="147"/>
      <c r="AC630" s="147"/>
      <c r="AD630" s="147"/>
      <c r="AE630" s="147"/>
      <c r="AF630" s="147"/>
      <c r="AG630" s="147" t="s">
        <v>134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3" x14ac:dyDescent="0.25">
      <c r="A631" s="154"/>
      <c r="B631" s="155"/>
      <c r="C631" s="190" t="s">
        <v>634</v>
      </c>
      <c r="D631" s="158"/>
      <c r="E631" s="159">
        <v>18.93</v>
      </c>
      <c r="F631" s="157"/>
      <c r="G631" s="157"/>
      <c r="H631" s="157"/>
      <c r="I631" s="157"/>
      <c r="J631" s="157"/>
      <c r="K631" s="157"/>
      <c r="L631" s="157"/>
      <c r="M631" s="157"/>
      <c r="N631" s="156"/>
      <c r="O631" s="156"/>
      <c r="P631" s="156"/>
      <c r="Q631" s="156"/>
      <c r="R631" s="157"/>
      <c r="S631" s="157"/>
      <c r="T631" s="157"/>
      <c r="U631" s="157"/>
      <c r="V631" s="157"/>
      <c r="W631" s="157"/>
      <c r="X631" s="157"/>
      <c r="Y631" s="157"/>
      <c r="Z631" s="147"/>
      <c r="AA631" s="147"/>
      <c r="AB631" s="147"/>
      <c r="AC631" s="147"/>
      <c r="AD631" s="147"/>
      <c r="AE631" s="147"/>
      <c r="AF631" s="147"/>
      <c r="AG631" s="147" t="s">
        <v>134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3" x14ac:dyDescent="0.25">
      <c r="A632" s="154"/>
      <c r="B632" s="155"/>
      <c r="C632" s="190" t="s">
        <v>635</v>
      </c>
      <c r="D632" s="158"/>
      <c r="E632" s="159">
        <v>9.64</v>
      </c>
      <c r="F632" s="157"/>
      <c r="G632" s="157"/>
      <c r="H632" s="157"/>
      <c r="I632" s="157"/>
      <c r="J632" s="157"/>
      <c r="K632" s="157"/>
      <c r="L632" s="157"/>
      <c r="M632" s="157"/>
      <c r="N632" s="156"/>
      <c r="O632" s="156"/>
      <c r="P632" s="156"/>
      <c r="Q632" s="156"/>
      <c r="R632" s="157"/>
      <c r="S632" s="157"/>
      <c r="T632" s="157"/>
      <c r="U632" s="157"/>
      <c r="V632" s="157"/>
      <c r="W632" s="157"/>
      <c r="X632" s="157"/>
      <c r="Y632" s="157"/>
      <c r="Z632" s="147"/>
      <c r="AA632" s="147"/>
      <c r="AB632" s="147"/>
      <c r="AC632" s="147"/>
      <c r="AD632" s="147"/>
      <c r="AE632" s="147"/>
      <c r="AF632" s="147"/>
      <c r="AG632" s="147" t="s">
        <v>134</v>
      </c>
      <c r="AH632" s="147">
        <v>0</v>
      </c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3" x14ac:dyDescent="0.25">
      <c r="A633" s="154"/>
      <c r="B633" s="155"/>
      <c r="C633" s="191" t="s">
        <v>159</v>
      </c>
      <c r="D633" s="160"/>
      <c r="E633" s="161">
        <v>57.14</v>
      </c>
      <c r="F633" s="157"/>
      <c r="G633" s="157"/>
      <c r="H633" s="157"/>
      <c r="I633" s="157"/>
      <c r="J633" s="157"/>
      <c r="K633" s="157"/>
      <c r="L633" s="157"/>
      <c r="M633" s="157"/>
      <c r="N633" s="156"/>
      <c r="O633" s="156"/>
      <c r="P633" s="156"/>
      <c r="Q633" s="156"/>
      <c r="R633" s="157"/>
      <c r="S633" s="157"/>
      <c r="T633" s="157"/>
      <c r="U633" s="157"/>
      <c r="V633" s="157"/>
      <c r="W633" s="157"/>
      <c r="X633" s="157"/>
      <c r="Y633" s="157"/>
      <c r="Z633" s="147"/>
      <c r="AA633" s="147"/>
      <c r="AB633" s="147"/>
      <c r="AC633" s="147"/>
      <c r="AD633" s="147"/>
      <c r="AE633" s="147"/>
      <c r="AF633" s="147"/>
      <c r="AG633" s="147" t="s">
        <v>134</v>
      </c>
      <c r="AH633" s="147">
        <v>1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3" x14ac:dyDescent="0.25">
      <c r="A634" s="154"/>
      <c r="B634" s="155"/>
      <c r="C634" s="190" t="s">
        <v>636</v>
      </c>
      <c r="D634" s="158"/>
      <c r="E634" s="159"/>
      <c r="F634" s="157"/>
      <c r="G634" s="157"/>
      <c r="H634" s="157"/>
      <c r="I634" s="157"/>
      <c r="J634" s="157"/>
      <c r="K634" s="157"/>
      <c r="L634" s="157"/>
      <c r="M634" s="157"/>
      <c r="N634" s="156"/>
      <c r="O634" s="156"/>
      <c r="P634" s="156"/>
      <c r="Q634" s="156"/>
      <c r="R634" s="157"/>
      <c r="S634" s="157"/>
      <c r="T634" s="157"/>
      <c r="U634" s="157"/>
      <c r="V634" s="157"/>
      <c r="W634" s="157"/>
      <c r="X634" s="157"/>
      <c r="Y634" s="157"/>
      <c r="Z634" s="147"/>
      <c r="AA634" s="147"/>
      <c r="AB634" s="147"/>
      <c r="AC634" s="147"/>
      <c r="AD634" s="147"/>
      <c r="AE634" s="147"/>
      <c r="AF634" s="147"/>
      <c r="AG634" s="147" t="s">
        <v>134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3" x14ac:dyDescent="0.25">
      <c r="A635" s="154"/>
      <c r="B635" s="155"/>
      <c r="C635" s="190" t="s">
        <v>297</v>
      </c>
      <c r="D635" s="158"/>
      <c r="E635" s="159"/>
      <c r="F635" s="157"/>
      <c r="G635" s="157"/>
      <c r="H635" s="157"/>
      <c r="I635" s="157"/>
      <c r="J635" s="157"/>
      <c r="K635" s="157"/>
      <c r="L635" s="157"/>
      <c r="M635" s="157"/>
      <c r="N635" s="156"/>
      <c r="O635" s="156"/>
      <c r="P635" s="156"/>
      <c r="Q635" s="156"/>
      <c r="R635" s="157"/>
      <c r="S635" s="157"/>
      <c r="T635" s="157"/>
      <c r="U635" s="157"/>
      <c r="V635" s="157"/>
      <c r="W635" s="157"/>
      <c r="X635" s="157"/>
      <c r="Y635" s="157"/>
      <c r="Z635" s="147"/>
      <c r="AA635" s="147"/>
      <c r="AB635" s="147"/>
      <c r="AC635" s="147"/>
      <c r="AD635" s="147"/>
      <c r="AE635" s="147"/>
      <c r="AF635" s="147"/>
      <c r="AG635" s="147" t="s">
        <v>134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3" x14ac:dyDescent="0.25">
      <c r="A636" s="154"/>
      <c r="B636" s="155"/>
      <c r="C636" s="190" t="s">
        <v>317</v>
      </c>
      <c r="D636" s="158"/>
      <c r="E636" s="159">
        <v>4.1847000000000003</v>
      </c>
      <c r="F636" s="157"/>
      <c r="G636" s="157"/>
      <c r="H636" s="157"/>
      <c r="I636" s="157"/>
      <c r="J636" s="157"/>
      <c r="K636" s="157"/>
      <c r="L636" s="157"/>
      <c r="M636" s="157"/>
      <c r="N636" s="156"/>
      <c r="O636" s="156"/>
      <c r="P636" s="156"/>
      <c r="Q636" s="156"/>
      <c r="R636" s="157"/>
      <c r="S636" s="157"/>
      <c r="T636" s="157"/>
      <c r="U636" s="157"/>
      <c r="V636" s="157"/>
      <c r="W636" s="157"/>
      <c r="X636" s="157"/>
      <c r="Y636" s="157"/>
      <c r="Z636" s="147"/>
      <c r="AA636" s="147"/>
      <c r="AB636" s="147"/>
      <c r="AC636" s="147"/>
      <c r="AD636" s="147"/>
      <c r="AE636" s="147"/>
      <c r="AF636" s="147"/>
      <c r="AG636" s="147" t="s">
        <v>134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3" x14ac:dyDescent="0.25">
      <c r="A637" s="154"/>
      <c r="B637" s="155"/>
      <c r="C637" s="190" t="s">
        <v>318</v>
      </c>
      <c r="D637" s="158"/>
      <c r="E637" s="159">
        <v>1.474</v>
      </c>
      <c r="F637" s="157"/>
      <c r="G637" s="157"/>
      <c r="H637" s="157"/>
      <c r="I637" s="157"/>
      <c r="J637" s="157"/>
      <c r="K637" s="157"/>
      <c r="L637" s="157"/>
      <c r="M637" s="157"/>
      <c r="N637" s="156"/>
      <c r="O637" s="156"/>
      <c r="P637" s="156"/>
      <c r="Q637" s="156"/>
      <c r="R637" s="157"/>
      <c r="S637" s="157"/>
      <c r="T637" s="157"/>
      <c r="U637" s="157"/>
      <c r="V637" s="157"/>
      <c r="W637" s="157"/>
      <c r="X637" s="157"/>
      <c r="Y637" s="157"/>
      <c r="Z637" s="147"/>
      <c r="AA637" s="147"/>
      <c r="AB637" s="147"/>
      <c r="AC637" s="147"/>
      <c r="AD637" s="147"/>
      <c r="AE637" s="147"/>
      <c r="AF637" s="147"/>
      <c r="AG637" s="147" t="s">
        <v>134</v>
      </c>
      <c r="AH637" s="147">
        <v>0</v>
      </c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3" x14ac:dyDescent="0.25">
      <c r="A638" s="154"/>
      <c r="B638" s="155"/>
      <c r="C638" s="190" t="s">
        <v>319</v>
      </c>
      <c r="D638" s="158"/>
      <c r="E638" s="159">
        <v>0.58799999999999997</v>
      </c>
      <c r="F638" s="157"/>
      <c r="G638" s="157"/>
      <c r="H638" s="157"/>
      <c r="I638" s="157"/>
      <c r="J638" s="157"/>
      <c r="K638" s="157"/>
      <c r="L638" s="157"/>
      <c r="M638" s="157"/>
      <c r="N638" s="156"/>
      <c r="O638" s="156"/>
      <c r="P638" s="156"/>
      <c r="Q638" s="156"/>
      <c r="R638" s="157"/>
      <c r="S638" s="157"/>
      <c r="T638" s="157"/>
      <c r="U638" s="157"/>
      <c r="V638" s="157"/>
      <c r="W638" s="157"/>
      <c r="X638" s="157"/>
      <c r="Y638" s="157"/>
      <c r="Z638" s="147"/>
      <c r="AA638" s="147"/>
      <c r="AB638" s="147"/>
      <c r="AC638" s="147"/>
      <c r="AD638" s="147"/>
      <c r="AE638" s="147"/>
      <c r="AF638" s="147"/>
      <c r="AG638" s="147" t="s">
        <v>134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3" x14ac:dyDescent="0.25">
      <c r="A639" s="154"/>
      <c r="B639" s="155"/>
      <c r="C639" s="190" t="s">
        <v>300</v>
      </c>
      <c r="D639" s="158"/>
      <c r="E639" s="159"/>
      <c r="F639" s="157"/>
      <c r="G639" s="157"/>
      <c r="H639" s="157"/>
      <c r="I639" s="157"/>
      <c r="J639" s="157"/>
      <c r="K639" s="157"/>
      <c r="L639" s="157"/>
      <c r="M639" s="157"/>
      <c r="N639" s="156"/>
      <c r="O639" s="156"/>
      <c r="P639" s="156"/>
      <c r="Q639" s="156"/>
      <c r="R639" s="157"/>
      <c r="S639" s="157"/>
      <c r="T639" s="157"/>
      <c r="U639" s="157"/>
      <c r="V639" s="157"/>
      <c r="W639" s="157"/>
      <c r="X639" s="157"/>
      <c r="Y639" s="157"/>
      <c r="Z639" s="147"/>
      <c r="AA639" s="147"/>
      <c r="AB639" s="147"/>
      <c r="AC639" s="147"/>
      <c r="AD639" s="147"/>
      <c r="AE639" s="147"/>
      <c r="AF639" s="147"/>
      <c r="AG639" s="147" t="s">
        <v>134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3" x14ac:dyDescent="0.25">
      <c r="A640" s="154"/>
      <c r="B640" s="155"/>
      <c r="C640" s="190" t="s">
        <v>320</v>
      </c>
      <c r="D640" s="158"/>
      <c r="E640" s="159">
        <v>2.48</v>
      </c>
      <c r="F640" s="157"/>
      <c r="G640" s="157"/>
      <c r="H640" s="157"/>
      <c r="I640" s="157"/>
      <c r="J640" s="157"/>
      <c r="K640" s="157"/>
      <c r="L640" s="157"/>
      <c r="M640" s="157"/>
      <c r="N640" s="156"/>
      <c r="O640" s="156"/>
      <c r="P640" s="156"/>
      <c r="Q640" s="156"/>
      <c r="R640" s="157"/>
      <c r="S640" s="157"/>
      <c r="T640" s="157"/>
      <c r="U640" s="157"/>
      <c r="V640" s="157"/>
      <c r="W640" s="157"/>
      <c r="X640" s="157"/>
      <c r="Y640" s="157"/>
      <c r="Z640" s="147"/>
      <c r="AA640" s="147"/>
      <c r="AB640" s="147"/>
      <c r="AC640" s="147"/>
      <c r="AD640" s="147"/>
      <c r="AE640" s="147"/>
      <c r="AF640" s="147"/>
      <c r="AG640" s="147" t="s">
        <v>134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3" x14ac:dyDescent="0.25">
      <c r="A641" s="154"/>
      <c r="B641" s="155"/>
      <c r="C641" s="190" t="s">
        <v>321</v>
      </c>
      <c r="D641" s="158"/>
      <c r="E641" s="159">
        <v>0.92800000000000005</v>
      </c>
      <c r="F641" s="157"/>
      <c r="G641" s="157"/>
      <c r="H641" s="157"/>
      <c r="I641" s="157"/>
      <c r="J641" s="157"/>
      <c r="K641" s="157"/>
      <c r="L641" s="157"/>
      <c r="M641" s="157"/>
      <c r="N641" s="156"/>
      <c r="O641" s="156"/>
      <c r="P641" s="156"/>
      <c r="Q641" s="156"/>
      <c r="R641" s="157"/>
      <c r="S641" s="157"/>
      <c r="T641" s="157"/>
      <c r="U641" s="157"/>
      <c r="V641" s="157"/>
      <c r="W641" s="157"/>
      <c r="X641" s="157"/>
      <c r="Y641" s="157"/>
      <c r="Z641" s="147"/>
      <c r="AA641" s="147"/>
      <c r="AB641" s="147"/>
      <c r="AC641" s="147"/>
      <c r="AD641" s="147"/>
      <c r="AE641" s="147"/>
      <c r="AF641" s="147"/>
      <c r="AG641" s="147" t="s">
        <v>134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3" x14ac:dyDescent="0.25">
      <c r="A642" s="154"/>
      <c r="B642" s="155"/>
      <c r="C642" s="190" t="s">
        <v>304</v>
      </c>
      <c r="D642" s="158"/>
      <c r="E642" s="159"/>
      <c r="F642" s="157"/>
      <c r="G642" s="157"/>
      <c r="H642" s="157"/>
      <c r="I642" s="157"/>
      <c r="J642" s="157"/>
      <c r="K642" s="157"/>
      <c r="L642" s="157"/>
      <c r="M642" s="157"/>
      <c r="N642" s="156"/>
      <c r="O642" s="156"/>
      <c r="P642" s="156"/>
      <c r="Q642" s="156"/>
      <c r="R642" s="157"/>
      <c r="S642" s="157"/>
      <c r="T642" s="157"/>
      <c r="U642" s="157"/>
      <c r="V642" s="157"/>
      <c r="W642" s="157"/>
      <c r="X642" s="157"/>
      <c r="Y642" s="157"/>
      <c r="Z642" s="147"/>
      <c r="AA642" s="147"/>
      <c r="AB642" s="147"/>
      <c r="AC642" s="147"/>
      <c r="AD642" s="147"/>
      <c r="AE642" s="147"/>
      <c r="AF642" s="147"/>
      <c r="AG642" s="147" t="s">
        <v>134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3" x14ac:dyDescent="0.25">
      <c r="A643" s="154"/>
      <c r="B643" s="155"/>
      <c r="C643" s="190" t="s">
        <v>322</v>
      </c>
      <c r="D643" s="158"/>
      <c r="E643" s="159">
        <v>9.6050000000000004</v>
      </c>
      <c r="F643" s="157"/>
      <c r="G643" s="157"/>
      <c r="H643" s="157"/>
      <c r="I643" s="157"/>
      <c r="J643" s="157"/>
      <c r="K643" s="157"/>
      <c r="L643" s="157"/>
      <c r="M643" s="157"/>
      <c r="N643" s="156"/>
      <c r="O643" s="156"/>
      <c r="P643" s="156"/>
      <c r="Q643" s="156"/>
      <c r="R643" s="157"/>
      <c r="S643" s="157"/>
      <c r="T643" s="157"/>
      <c r="U643" s="157"/>
      <c r="V643" s="157"/>
      <c r="W643" s="157"/>
      <c r="X643" s="157"/>
      <c r="Y643" s="157"/>
      <c r="Z643" s="147"/>
      <c r="AA643" s="147"/>
      <c r="AB643" s="147"/>
      <c r="AC643" s="147"/>
      <c r="AD643" s="147"/>
      <c r="AE643" s="147"/>
      <c r="AF643" s="147"/>
      <c r="AG643" s="147" t="s">
        <v>134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3" x14ac:dyDescent="0.25">
      <c r="A644" s="154"/>
      <c r="B644" s="155"/>
      <c r="C644" s="190" t="s">
        <v>305</v>
      </c>
      <c r="D644" s="158"/>
      <c r="E644" s="159"/>
      <c r="F644" s="157"/>
      <c r="G644" s="157"/>
      <c r="H644" s="157"/>
      <c r="I644" s="157"/>
      <c r="J644" s="157"/>
      <c r="K644" s="157"/>
      <c r="L644" s="157"/>
      <c r="M644" s="157"/>
      <c r="N644" s="156"/>
      <c r="O644" s="156"/>
      <c r="P644" s="156"/>
      <c r="Q644" s="156"/>
      <c r="R644" s="157"/>
      <c r="S644" s="157"/>
      <c r="T644" s="157"/>
      <c r="U644" s="157"/>
      <c r="V644" s="157"/>
      <c r="W644" s="157"/>
      <c r="X644" s="157"/>
      <c r="Y644" s="157"/>
      <c r="Z644" s="147"/>
      <c r="AA644" s="147"/>
      <c r="AB644" s="147"/>
      <c r="AC644" s="147"/>
      <c r="AD644" s="147"/>
      <c r="AE644" s="147"/>
      <c r="AF644" s="147"/>
      <c r="AG644" s="147" t="s">
        <v>134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3" x14ac:dyDescent="0.25">
      <c r="A645" s="154"/>
      <c r="B645" s="155"/>
      <c r="C645" s="190" t="s">
        <v>323</v>
      </c>
      <c r="D645" s="158"/>
      <c r="E645" s="159">
        <v>4.96</v>
      </c>
      <c r="F645" s="157"/>
      <c r="G645" s="157"/>
      <c r="H645" s="157"/>
      <c r="I645" s="157"/>
      <c r="J645" s="157"/>
      <c r="K645" s="157"/>
      <c r="L645" s="157"/>
      <c r="M645" s="157"/>
      <c r="N645" s="156"/>
      <c r="O645" s="156"/>
      <c r="P645" s="156"/>
      <c r="Q645" s="156"/>
      <c r="R645" s="157"/>
      <c r="S645" s="157"/>
      <c r="T645" s="157"/>
      <c r="U645" s="157"/>
      <c r="V645" s="157"/>
      <c r="W645" s="157"/>
      <c r="X645" s="157"/>
      <c r="Y645" s="157"/>
      <c r="Z645" s="147"/>
      <c r="AA645" s="147"/>
      <c r="AB645" s="147"/>
      <c r="AC645" s="147"/>
      <c r="AD645" s="147"/>
      <c r="AE645" s="147"/>
      <c r="AF645" s="147"/>
      <c r="AG645" s="147" t="s">
        <v>134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3" x14ac:dyDescent="0.25">
      <c r="A646" s="154"/>
      <c r="B646" s="155"/>
      <c r="C646" s="190" t="s">
        <v>324</v>
      </c>
      <c r="D646" s="158"/>
      <c r="E646" s="159">
        <v>1.3888</v>
      </c>
      <c r="F646" s="157"/>
      <c r="G646" s="157"/>
      <c r="H646" s="157"/>
      <c r="I646" s="157"/>
      <c r="J646" s="157"/>
      <c r="K646" s="157"/>
      <c r="L646" s="157"/>
      <c r="M646" s="157"/>
      <c r="N646" s="156"/>
      <c r="O646" s="156"/>
      <c r="P646" s="156"/>
      <c r="Q646" s="156"/>
      <c r="R646" s="157"/>
      <c r="S646" s="157"/>
      <c r="T646" s="157"/>
      <c r="U646" s="157"/>
      <c r="V646" s="157"/>
      <c r="W646" s="157"/>
      <c r="X646" s="157"/>
      <c r="Y646" s="157"/>
      <c r="Z646" s="147"/>
      <c r="AA646" s="147"/>
      <c r="AB646" s="147"/>
      <c r="AC646" s="147"/>
      <c r="AD646" s="147"/>
      <c r="AE646" s="147"/>
      <c r="AF646" s="147"/>
      <c r="AG646" s="147" t="s">
        <v>134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3" x14ac:dyDescent="0.25">
      <c r="A647" s="154"/>
      <c r="B647" s="155"/>
      <c r="C647" s="191" t="s">
        <v>159</v>
      </c>
      <c r="D647" s="160"/>
      <c r="E647" s="161">
        <v>25.608499999999999</v>
      </c>
      <c r="F647" s="157"/>
      <c r="G647" s="157"/>
      <c r="H647" s="157"/>
      <c r="I647" s="157"/>
      <c r="J647" s="157"/>
      <c r="K647" s="157"/>
      <c r="L647" s="157"/>
      <c r="M647" s="157"/>
      <c r="N647" s="156"/>
      <c r="O647" s="156"/>
      <c r="P647" s="156"/>
      <c r="Q647" s="156"/>
      <c r="R647" s="157"/>
      <c r="S647" s="157"/>
      <c r="T647" s="157"/>
      <c r="U647" s="157"/>
      <c r="V647" s="157"/>
      <c r="W647" s="157"/>
      <c r="X647" s="157"/>
      <c r="Y647" s="157"/>
      <c r="Z647" s="147"/>
      <c r="AA647" s="147"/>
      <c r="AB647" s="147"/>
      <c r="AC647" s="147"/>
      <c r="AD647" s="147"/>
      <c r="AE647" s="147"/>
      <c r="AF647" s="147"/>
      <c r="AG647" s="147" t="s">
        <v>134</v>
      </c>
      <c r="AH647" s="147">
        <v>1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3" x14ac:dyDescent="0.25">
      <c r="A648" s="154"/>
      <c r="B648" s="155"/>
      <c r="C648" s="190" t="s">
        <v>637</v>
      </c>
      <c r="D648" s="158"/>
      <c r="E648" s="159"/>
      <c r="F648" s="157"/>
      <c r="G648" s="157"/>
      <c r="H648" s="157"/>
      <c r="I648" s="157"/>
      <c r="J648" s="157"/>
      <c r="K648" s="157"/>
      <c r="L648" s="157"/>
      <c r="M648" s="157"/>
      <c r="N648" s="156"/>
      <c r="O648" s="156"/>
      <c r="P648" s="156"/>
      <c r="Q648" s="156"/>
      <c r="R648" s="157"/>
      <c r="S648" s="157"/>
      <c r="T648" s="157"/>
      <c r="U648" s="157"/>
      <c r="V648" s="157"/>
      <c r="W648" s="157"/>
      <c r="X648" s="157"/>
      <c r="Y648" s="157"/>
      <c r="Z648" s="147"/>
      <c r="AA648" s="147"/>
      <c r="AB648" s="147"/>
      <c r="AC648" s="147"/>
      <c r="AD648" s="147"/>
      <c r="AE648" s="147"/>
      <c r="AF648" s="147"/>
      <c r="AG648" s="147" t="s">
        <v>134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3" x14ac:dyDescent="0.25">
      <c r="A649" s="154"/>
      <c r="B649" s="155"/>
      <c r="C649" s="190" t="s">
        <v>638</v>
      </c>
      <c r="D649" s="158"/>
      <c r="E649" s="159">
        <v>3.786</v>
      </c>
      <c r="F649" s="157"/>
      <c r="G649" s="157"/>
      <c r="H649" s="157"/>
      <c r="I649" s="157"/>
      <c r="J649" s="157"/>
      <c r="K649" s="157"/>
      <c r="L649" s="157"/>
      <c r="M649" s="157"/>
      <c r="N649" s="156"/>
      <c r="O649" s="156"/>
      <c r="P649" s="156"/>
      <c r="Q649" s="156"/>
      <c r="R649" s="157"/>
      <c r="S649" s="157"/>
      <c r="T649" s="157"/>
      <c r="U649" s="157"/>
      <c r="V649" s="157"/>
      <c r="W649" s="157"/>
      <c r="X649" s="157"/>
      <c r="Y649" s="157"/>
      <c r="Z649" s="147"/>
      <c r="AA649" s="147"/>
      <c r="AB649" s="147"/>
      <c r="AC649" s="147"/>
      <c r="AD649" s="147"/>
      <c r="AE649" s="147"/>
      <c r="AF649" s="147"/>
      <c r="AG649" s="147" t="s">
        <v>134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3" x14ac:dyDescent="0.25">
      <c r="A650" s="154"/>
      <c r="B650" s="155"/>
      <c r="C650" s="190" t="s">
        <v>639</v>
      </c>
      <c r="D650" s="158"/>
      <c r="E650" s="159">
        <v>1.9279999999999999</v>
      </c>
      <c r="F650" s="157"/>
      <c r="G650" s="157"/>
      <c r="H650" s="157"/>
      <c r="I650" s="157"/>
      <c r="J650" s="157"/>
      <c r="K650" s="157"/>
      <c r="L650" s="157"/>
      <c r="M650" s="157"/>
      <c r="N650" s="156"/>
      <c r="O650" s="156"/>
      <c r="P650" s="156"/>
      <c r="Q650" s="156"/>
      <c r="R650" s="157"/>
      <c r="S650" s="157"/>
      <c r="T650" s="157"/>
      <c r="U650" s="157"/>
      <c r="V650" s="157"/>
      <c r="W650" s="157"/>
      <c r="X650" s="157"/>
      <c r="Y650" s="157"/>
      <c r="Z650" s="147"/>
      <c r="AA650" s="147"/>
      <c r="AB650" s="147"/>
      <c r="AC650" s="147"/>
      <c r="AD650" s="147"/>
      <c r="AE650" s="147"/>
      <c r="AF650" s="147"/>
      <c r="AG650" s="147" t="s">
        <v>134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3" x14ac:dyDescent="0.25">
      <c r="A651" s="154"/>
      <c r="B651" s="155"/>
      <c r="C651" s="190" t="s">
        <v>640</v>
      </c>
      <c r="D651" s="158"/>
      <c r="E651" s="159">
        <v>3.786</v>
      </c>
      <c r="F651" s="157"/>
      <c r="G651" s="157"/>
      <c r="H651" s="157"/>
      <c r="I651" s="157"/>
      <c r="J651" s="157"/>
      <c r="K651" s="157"/>
      <c r="L651" s="157"/>
      <c r="M651" s="157"/>
      <c r="N651" s="156"/>
      <c r="O651" s="156"/>
      <c r="P651" s="156"/>
      <c r="Q651" s="156"/>
      <c r="R651" s="157"/>
      <c r="S651" s="157"/>
      <c r="T651" s="157"/>
      <c r="U651" s="157"/>
      <c r="V651" s="157"/>
      <c r="W651" s="157"/>
      <c r="X651" s="157"/>
      <c r="Y651" s="157"/>
      <c r="Z651" s="147"/>
      <c r="AA651" s="147"/>
      <c r="AB651" s="147"/>
      <c r="AC651" s="147"/>
      <c r="AD651" s="147"/>
      <c r="AE651" s="147"/>
      <c r="AF651" s="147"/>
      <c r="AG651" s="147" t="s">
        <v>134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3" x14ac:dyDescent="0.25">
      <c r="A652" s="154"/>
      <c r="B652" s="155"/>
      <c r="C652" s="190" t="s">
        <v>641</v>
      </c>
      <c r="D652" s="158"/>
      <c r="E652" s="159">
        <v>1.9279999999999999</v>
      </c>
      <c r="F652" s="157"/>
      <c r="G652" s="157"/>
      <c r="H652" s="157"/>
      <c r="I652" s="157"/>
      <c r="J652" s="157"/>
      <c r="K652" s="157"/>
      <c r="L652" s="157"/>
      <c r="M652" s="157"/>
      <c r="N652" s="156"/>
      <c r="O652" s="156"/>
      <c r="P652" s="156"/>
      <c r="Q652" s="156"/>
      <c r="R652" s="157"/>
      <c r="S652" s="157"/>
      <c r="T652" s="157"/>
      <c r="U652" s="157"/>
      <c r="V652" s="157"/>
      <c r="W652" s="157"/>
      <c r="X652" s="157"/>
      <c r="Y652" s="157"/>
      <c r="Z652" s="147"/>
      <c r="AA652" s="147"/>
      <c r="AB652" s="147"/>
      <c r="AC652" s="147"/>
      <c r="AD652" s="147"/>
      <c r="AE652" s="147"/>
      <c r="AF652" s="147"/>
      <c r="AG652" s="147" t="s">
        <v>134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3" x14ac:dyDescent="0.25">
      <c r="A653" s="154"/>
      <c r="B653" s="155"/>
      <c r="C653" s="191" t="s">
        <v>159</v>
      </c>
      <c r="D653" s="160"/>
      <c r="E653" s="161">
        <v>11.428000000000001</v>
      </c>
      <c r="F653" s="157"/>
      <c r="G653" s="157"/>
      <c r="H653" s="157"/>
      <c r="I653" s="157"/>
      <c r="J653" s="157"/>
      <c r="K653" s="157"/>
      <c r="L653" s="157"/>
      <c r="M653" s="157"/>
      <c r="N653" s="156"/>
      <c r="O653" s="156"/>
      <c r="P653" s="156"/>
      <c r="Q653" s="156"/>
      <c r="R653" s="157"/>
      <c r="S653" s="157"/>
      <c r="T653" s="157"/>
      <c r="U653" s="157"/>
      <c r="V653" s="157"/>
      <c r="W653" s="157"/>
      <c r="X653" s="157"/>
      <c r="Y653" s="157"/>
      <c r="Z653" s="147"/>
      <c r="AA653" s="147"/>
      <c r="AB653" s="147"/>
      <c r="AC653" s="147"/>
      <c r="AD653" s="147"/>
      <c r="AE653" s="147"/>
      <c r="AF653" s="147"/>
      <c r="AG653" s="147" t="s">
        <v>134</v>
      </c>
      <c r="AH653" s="147">
        <v>1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ht="20.399999999999999" outlineLevel="1" x14ac:dyDescent="0.25">
      <c r="A654" s="173">
        <v>114</v>
      </c>
      <c r="B654" s="174" t="s">
        <v>644</v>
      </c>
      <c r="C654" s="189" t="s">
        <v>645</v>
      </c>
      <c r="D654" s="175" t="s">
        <v>128</v>
      </c>
      <c r="E654" s="176">
        <v>0.9</v>
      </c>
      <c r="F654" s="177"/>
      <c r="G654" s="178">
        <f>ROUND(E654*F654,2)</f>
        <v>0</v>
      </c>
      <c r="H654" s="177"/>
      <c r="I654" s="178">
        <f>ROUND(E654*H654,2)</f>
        <v>0</v>
      </c>
      <c r="J654" s="177"/>
      <c r="K654" s="178">
        <f>ROUND(E654*J654,2)</f>
        <v>0</v>
      </c>
      <c r="L654" s="178">
        <v>15</v>
      </c>
      <c r="M654" s="178">
        <f>G654*(1+L654/100)</f>
        <v>0</v>
      </c>
      <c r="N654" s="176">
        <v>3.6800000000000001E-3</v>
      </c>
      <c r="O654" s="176">
        <f>ROUND(E654*N654,2)</f>
        <v>0</v>
      </c>
      <c r="P654" s="176">
        <v>0</v>
      </c>
      <c r="Q654" s="176">
        <f>ROUND(E654*P654,2)</f>
        <v>0</v>
      </c>
      <c r="R654" s="178"/>
      <c r="S654" s="178" t="s">
        <v>129</v>
      </c>
      <c r="T654" s="179" t="s">
        <v>129</v>
      </c>
      <c r="U654" s="157">
        <v>0.38500000000000001</v>
      </c>
      <c r="V654" s="157">
        <f>ROUND(E654*U654,2)</f>
        <v>0.35</v>
      </c>
      <c r="W654" s="157"/>
      <c r="X654" s="157" t="s">
        <v>130</v>
      </c>
      <c r="Y654" s="157" t="s">
        <v>131</v>
      </c>
      <c r="Z654" s="147"/>
      <c r="AA654" s="147"/>
      <c r="AB654" s="147"/>
      <c r="AC654" s="147"/>
      <c r="AD654" s="147"/>
      <c r="AE654" s="147"/>
      <c r="AF654" s="147"/>
      <c r="AG654" s="147" t="s">
        <v>132</v>
      </c>
      <c r="AH654" s="147"/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2" x14ac:dyDescent="0.25">
      <c r="A655" s="154"/>
      <c r="B655" s="155"/>
      <c r="C655" s="255" t="s">
        <v>646</v>
      </c>
      <c r="D655" s="256"/>
      <c r="E655" s="256"/>
      <c r="F655" s="256"/>
      <c r="G655" s="256"/>
      <c r="H655" s="157"/>
      <c r="I655" s="157"/>
      <c r="J655" s="157"/>
      <c r="K655" s="157"/>
      <c r="L655" s="157"/>
      <c r="M655" s="157"/>
      <c r="N655" s="156"/>
      <c r="O655" s="156"/>
      <c r="P655" s="156"/>
      <c r="Q655" s="156"/>
      <c r="R655" s="157"/>
      <c r="S655" s="157"/>
      <c r="T655" s="157"/>
      <c r="U655" s="157"/>
      <c r="V655" s="157"/>
      <c r="W655" s="157"/>
      <c r="X655" s="157"/>
      <c r="Y655" s="157"/>
      <c r="Z655" s="147"/>
      <c r="AA655" s="147"/>
      <c r="AB655" s="147"/>
      <c r="AC655" s="147"/>
      <c r="AD655" s="147"/>
      <c r="AE655" s="147"/>
      <c r="AF655" s="147"/>
      <c r="AG655" s="147" t="s">
        <v>180</v>
      </c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2" x14ac:dyDescent="0.25">
      <c r="A656" s="154"/>
      <c r="B656" s="155"/>
      <c r="C656" s="190" t="s">
        <v>647</v>
      </c>
      <c r="D656" s="158"/>
      <c r="E656" s="159">
        <v>0.9</v>
      </c>
      <c r="F656" s="157"/>
      <c r="G656" s="157"/>
      <c r="H656" s="157"/>
      <c r="I656" s="157"/>
      <c r="J656" s="157"/>
      <c r="K656" s="157"/>
      <c r="L656" s="157"/>
      <c r="M656" s="157"/>
      <c r="N656" s="156"/>
      <c r="O656" s="156"/>
      <c r="P656" s="156"/>
      <c r="Q656" s="156"/>
      <c r="R656" s="157"/>
      <c r="S656" s="157"/>
      <c r="T656" s="157"/>
      <c r="U656" s="157"/>
      <c r="V656" s="157"/>
      <c r="W656" s="157"/>
      <c r="X656" s="157"/>
      <c r="Y656" s="157"/>
      <c r="Z656" s="147"/>
      <c r="AA656" s="147"/>
      <c r="AB656" s="147"/>
      <c r="AC656" s="147"/>
      <c r="AD656" s="147"/>
      <c r="AE656" s="147"/>
      <c r="AF656" s="147"/>
      <c r="AG656" s="147" t="s">
        <v>134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ht="20.399999999999999" outlineLevel="1" x14ac:dyDescent="0.25">
      <c r="A657" s="173">
        <v>115</v>
      </c>
      <c r="B657" s="174" t="s">
        <v>648</v>
      </c>
      <c r="C657" s="189" t="s">
        <v>649</v>
      </c>
      <c r="D657" s="175" t="s">
        <v>128</v>
      </c>
      <c r="E657" s="176">
        <v>94.176500000000004</v>
      </c>
      <c r="F657" s="177"/>
      <c r="G657" s="178">
        <f>ROUND(E657*F657,2)</f>
        <v>0</v>
      </c>
      <c r="H657" s="177"/>
      <c r="I657" s="178">
        <f>ROUND(E657*H657,2)</f>
        <v>0</v>
      </c>
      <c r="J657" s="177"/>
      <c r="K657" s="178">
        <f>ROUND(E657*J657,2)</f>
        <v>0</v>
      </c>
      <c r="L657" s="178">
        <v>15</v>
      </c>
      <c r="M657" s="178">
        <f>G657*(1+L657/100)</f>
        <v>0</v>
      </c>
      <c r="N657" s="176">
        <v>3.2299999999999998E-3</v>
      </c>
      <c r="O657" s="176">
        <f>ROUND(E657*N657,2)</f>
        <v>0.3</v>
      </c>
      <c r="P657" s="176">
        <v>0</v>
      </c>
      <c r="Q657" s="176">
        <f>ROUND(E657*P657,2)</f>
        <v>0</v>
      </c>
      <c r="R657" s="178"/>
      <c r="S657" s="178" t="s">
        <v>129</v>
      </c>
      <c r="T657" s="179" t="s">
        <v>129</v>
      </c>
      <c r="U657" s="157">
        <v>0.48</v>
      </c>
      <c r="V657" s="157">
        <f>ROUND(E657*U657,2)</f>
        <v>45.2</v>
      </c>
      <c r="W657" s="157"/>
      <c r="X657" s="157" t="s">
        <v>130</v>
      </c>
      <c r="Y657" s="157" t="s">
        <v>131</v>
      </c>
      <c r="Z657" s="147"/>
      <c r="AA657" s="147"/>
      <c r="AB657" s="147"/>
      <c r="AC657" s="147"/>
      <c r="AD657" s="147"/>
      <c r="AE657" s="147"/>
      <c r="AF657" s="147"/>
      <c r="AG657" s="147" t="s">
        <v>132</v>
      </c>
      <c r="AH657" s="147"/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2" x14ac:dyDescent="0.25">
      <c r="A658" s="154"/>
      <c r="B658" s="155"/>
      <c r="C658" s="255" t="s">
        <v>812</v>
      </c>
      <c r="D658" s="256"/>
      <c r="E658" s="256"/>
      <c r="F658" s="256"/>
      <c r="G658" s="256"/>
      <c r="H658" s="157"/>
      <c r="I658" s="157"/>
      <c r="J658" s="157"/>
      <c r="K658" s="157"/>
      <c r="L658" s="157"/>
      <c r="M658" s="157"/>
      <c r="N658" s="156"/>
      <c r="O658" s="156"/>
      <c r="P658" s="156"/>
      <c r="Q658" s="156"/>
      <c r="R658" s="157"/>
      <c r="S658" s="157"/>
      <c r="T658" s="157"/>
      <c r="U658" s="157"/>
      <c r="V658" s="157"/>
      <c r="W658" s="157"/>
      <c r="X658" s="157"/>
      <c r="Y658" s="157"/>
      <c r="Z658" s="147"/>
      <c r="AA658" s="147"/>
      <c r="AB658" s="147"/>
      <c r="AC658" s="147"/>
      <c r="AD658" s="147"/>
      <c r="AE658" s="147"/>
      <c r="AF658" s="147"/>
      <c r="AG658" s="147" t="s">
        <v>180</v>
      </c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3" x14ac:dyDescent="0.25">
      <c r="A659" s="154"/>
      <c r="B659" s="155"/>
      <c r="C659" s="253" t="s">
        <v>813</v>
      </c>
      <c r="D659" s="254"/>
      <c r="E659" s="254"/>
      <c r="F659" s="254"/>
      <c r="G659" s="254"/>
      <c r="H659" s="157"/>
      <c r="I659" s="157"/>
      <c r="J659" s="157"/>
      <c r="K659" s="157"/>
      <c r="L659" s="157"/>
      <c r="M659" s="157"/>
      <c r="N659" s="156"/>
      <c r="O659" s="156"/>
      <c r="P659" s="156"/>
      <c r="Q659" s="156"/>
      <c r="R659" s="157"/>
      <c r="S659" s="157"/>
      <c r="T659" s="157"/>
      <c r="U659" s="157"/>
      <c r="V659" s="157"/>
      <c r="W659" s="157"/>
      <c r="X659" s="157"/>
      <c r="Y659" s="157"/>
      <c r="Z659" s="147"/>
      <c r="AA659" s="147"/>
      <c r="AB659" s="147"/>
      <c r="AC659" s="147"/>
      <c r="AD659" s="147"/>
      <c r="AE659" s="147"/>
      <c r="AF659" s="147"/>
      <c r="AG659" s="147" t="s">
        <v>180</v>
      </c>
      <c r="AH659" s="147"/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3" x14ac:dyDescent="0.25">
      <c r="A660" s="154"/>
      <c r="B660" s="155"/>
      <c r="C660" s="253" t="s">
        <v>650</v>
      </c>
      <c r="D660" s="254"/>
      <c r="E660" s="254"/>
      <c r="F660" s="254"/>
      <c r="G660" s="254"/>
      <c r="H660" s="157"/>
      <c r="I660" s="157"/>
      <c r="J660" s="157"/>
      <c r="K660" s="157"/>
      <c r="L660" s="157"/>
      <c r="M660" s="157"/>
      <c r="N660" s="156"/>
      <c r="O660" s="156"/>
      <c r="P660" s="156"/>
      <c r="Q660" s="156"/>
      <c r="R660" s="157"/>
      <c r="S660" s="157"/>
      <c r="T660" s="157"/>
      <c r="U660" s="157"/>
      <c r="V660" s="157"/>
      <c r="W660" s="157"/>
      <c r="X660" s="157"/>
      <c r="Y660" s="157"/>
      <c r="Z660" s="147"/>
      <c r="AA660" s="147"/>
      <c r="AB660" s="147"/>
      <c r="AC660" s="147"/>
      <c r="AD660" s="147"/>
      <c r="AE660" s="147"/>
      <c r="AF660" s="147"/>
      <c r="AG660" s="147" t="s">
        <v>180</v>
      </c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2" x14ac:dyDescent="0.25">
      <c r="A661" s="154"/>
      <c r="B661" s="155"/>
      <c r="C661" s="190" t="s">
        <v>631</v>
      </c>
      <c r="D661" s="158"/>
      <c r="E661" s="159"/>
      <c r="F661" s="157"/>
      <c r="G661" s="157"/>
      <c r="H661" s="157"/>
      <c r="I661" s="157"/>
      <c r="J661" s="157"/>
      <c r="K661" s="157"/>
      <c r="L661" s="157"/>
      <c r="M661" s="157"/>
      <c r="N661" s="156"/>
      <c r="O661" s="156"/>
      <c r="P661" s="156"/>
      <c r="Q661" s="156"/>
      <c r="R661" s="157"/>
      <c r="S661" s="157"/>
      <c r="T661" s="157"/>
      <c r="U661" s="157"/>
      <c r="V661" s="157"/>
      <c r="W661" s="157"/>
      <c r="X661" s="157"/>
      <c r="Y661" s="157"/>
      <c r="Z661" s="147"/>
      <c r="AA661" s="147"/>
      <c r="AB661" s="147"/>
      <c r="AC661" s="147"/>
      <c r="AD661" s="147"/>
      <c r="AE661" s="147"/>
      <c r="AF661" s="147"/>
      <c r="AG661" s="147" t="s">
        <v>134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3" x14ac:dyDescent="0.25">
      <c r="A662" s="154"/>
      <c r="B662" s="155"/>
      <c r="C662" s="190" t="s">
        <v>632</v>
      </c>
      <c r="D662" s="158"/>
      <c r="E662" s="159">
        <v>18.93</v>
      </c>
      <c r="F662" s="157"/>
      <c r="G662" s="157"/>
      <c r="H662" s="157"/>
      <c r="I662" s="157"/>
      <c r="J662" s="157"/>
      <c r="K662" s="157"/>
      <c r="L662" s="157"/>
      <c r="M662" s="157"/>
      <c r="N662" s="156"/>
      <c r="O662" s="156"/>
      <c r="P662" s="156"/>
      <c r="Q662" s="156"/>
      <c r="R662" s="157"/>
      <c r="S662" s="157"/>
      <c r="T662" s="157"/>
      <c r="U662" s="157"/>
      <c r="V662" s="157"/>
      <c r="W662" s="157"/>
      <c r="X662" s="157"/>
      <c r="Y662" s="157"/>
      <c r="Z662" s="147"/>
      <c r="AA662" s="147"/>
      <c r="AB662" s="147"/>
      <c r="AC662" s="147"/>
      <c r="AD662" s="147"/>
      <c r="AE662" s="147"/>
      <c r="AF662" s="147"/>
      <c r="AG662" s="147" t="s">
        <v>134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3" x14ac:dyDescent="0.25">
      <c r="A663" s="154"/>
      <c r="B663" s="155"/>
      <c r="C663" s="190" t="s">
        <v>633</v>
      </c>
      <c r="D663" s="158"/>
      <c r="E663" s="159">
        <v>9.64</v>
      </c>
      <c r="F663" s="157"/>
      <c r="G663" s="157"/>
      <c r="H663" s="157"/>
      <c r="I663" s="157"/>
      <c r="J663" s="157"/>
      <c r="K663" s="157"/>
      <c r="L663" s="157"/>
      <c r="M663" s="157"/>
      <c r="N663" s="156"/>
      <c r="O663" s="156"/>
      <c r="P663" s="156"/>
      <c r="Q663" s="156"/>
      <c r="R663" s="157"/>
      <c r="S663" s="157"/>
      <c r="T663" s="157"/>
      <c r="U663" s="157"/>
      <c r="V663" s="157"/>
      <c r="W663" s="157"/>
      <c r="X663" s="157"/>
      <c r="Y663" s="157"/>
      <c r="Z663" s="147"/>
      <c r="AA663" s="147"/>
      <c r="AB663" s="147"/>
      <c r="AC663" s="147"/>
      <c r="AD663" s="147"/>
      <c r="AE663" s="147"/>
      <c r="AF663" s="147"/>
      <c r="AG663" s="147" t="s">
        <v>134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3" x14ac:dyDescent="0.25">
      <c r="A664" s="154"/>
      <c r="B664" s="155"/>
      <c r="C664" s="190" t="s">
        <v>634</v>
      </c>
      <c r="D664" s="158"/>
      <c r="E664" s="159">
        <v>18.93</v>
      </c>
      <c r="F664" s="157"/>
      <c r="G664" s="157"/>
      <c r="H664" s="157"/>
      <c r="I664" s="157"/>
      <c r="J664" s="157"/>
      <c r="K664" s="157"/>
      <c r="L664" s="157"/>
      <c r="M664" s="157"/>
      <c r="N664" s="156"/>
      <c r="O664" s="156"/>
      <c r="P664" s="156"/>
      <c r="Q664" s="156"/>
      <c r="R664" s="157"/>
      <c r="S664" s="157"/>
      <c r="T664" s="157"/>
      <c r="U664" s="157"/>
      <c r="V664" s="157"/>
      <c r="W664" s="157"/>
      <c r="X664" s="157"/>
      <c r="Y664" s="157"/>
      <c r="Z664" s="147"/>
      <c r="AA664" s="147"/>
      <c r="AB664" s="147"/>
      <c r="AC664" s="147"/>
      <c r="AD664" s="147"/>
      <c r="AE664" s="147"/>
      <c r="AF664" s="147"/>
      <c r="AG664" s="147" t="s">
        <v>134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3" x14ac:dyDescent="0.25">
      <c r="A665" s="154"/>
      <c r="B665" s="155"/>
      <c r="C665" s="190" t="s">
        <v>635</v>
      </c>
      <c r="D665" s="158"/>
      <c r="E665" s="159">
        <v>9.64</v>
      </c>
      <c r="F665" s="157"/>
      <c r="G665" s="157"/>
      <c r="H665" s="157"/>
      <c r="I665" s="157"/>
      <c r="J665" s="157"/>
      <c r="K665" s="157"/>
      <c r="L665" s="157"/>
      <c r="M665" s="157"/>
      <c r="N665" s="156"/>
      <c r="O665" s="156"/>
      <c r="P665" s="156"/>
      <c r="Q665" s="156"/>
      <c r="R665" s="157"/>
      <c r="S665" s="157"/>
      <c r="T665" s="157"/>
      <c r="U665" s="157"/>
      <c r="V665" s="157"/>
      <c r="W665" s="157"/>
      <c r="X665" s="157"/>
      <c r="Y665" s="157"/>
      <c r="Z665" s="147"/>
      <c r="AA665" s="147"/>
      <c r="AB665" s="147"/>
      <c r="AC665" s="147"/>
      <c r="AD665" s="147"/>
      <c r="AE665" s="147"/>
      <c r="AF665" s="147"/>
      <c r="AG665" s="147" t="s">
        <v>134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3" x14ac:dyDescent="0.25">
      <c r="A666" s="154"/>
      <c r="B666" s="155"/>
      <c r="C666" s="191" t="s">
        <v>159</v>
      </c>
      <c r="D666" s="160"/>
      <c r="E666" s="161">
        <v>57.14</v>
      </c>
      <c r="F666" s="157"/>
      <c r="G666" s="157"/>
      <c r="H666" s="157"/>
      <c r="I666" s="157"/>
      <c r="J666" s="157"/>
      <c r="K666" s="157"/>
      <c r="L666" s="157"/>
      <c r="M666" s="157"/>
      <c r="N666" s="156"/>
      <c r="O666" s="156"/>
      <c r="P666" s="156"/>
      <c r="Q666" s="156"/>
      <c r="R666" s="157"/>
      <c r="S666" s="157"/>
      <c r="T666" s="157"/>
      <c r="U666" s="157"/>
      <c r="V666" s="157"/>
      <c r="W666" s="157"/>
      <c r="X666" s="157"/>
      <c r="Y666" s="157"/>
      <c r="Z666" s="147"/>
      <c r="AA666" s="147"/>
      <c r="AB666" s="147"/>
      <c r="AC666" s="147"/>
      <c r="AD666" s="147"/>
      <c r="AE666" s="147"/>
      <c r="AF666" s="147"/>
      <c r="AG666" s="147" t="s">
        <v>134</v>
      </c>
      <c r="AH666" s="147">
        <v>1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3" x14ac:dyDescent="0.25">
      <c r="A667" s="154"/>
      <c r="B667" s="155"/>
      <c r="C667" s="190" t="s">
        <v>636</v>
      </c>
      <c r="D667" s="158"/>
      <c r="E667" s="159"/>
      <c r="F667" s="157"/>
      <c r="G667" s="157"/>
      <c r="H667" s="157"/>
      <c r="I667" s="157"/>
      <c r="J667" s="157"/>
      <c r="K667" s="157"/>
      <c r="L667" s="157"/>
      <c r="M667" s="157"/>
      <c r="N667" s="156"/>
      <c r="O667" s="156"/>
      <c r="P667" s="156"/>
      <c r="Q667" s="156"/>
      <c r="R667" s="157"/>
      <c r="S667" s="157"/>
      <c r="T667" s="157"/>
      <c r="U667" s="157"/>
      <c r="V667" s="157"/>
      <c r="W667" s="157"/>
      <c r="X667" s="157"/>
      <c r="Y667" s="157"/>
      <c r="Z667" s="147"/>
      <c r="AA667" s="147"/>
      <c r="AB667" s="147"/>
      <c r="AC667" s="147"/>
      <c r="AD667" s="147"/>
      <c r="AE667" s="147"/>
      <c r="AF667" s="147"/>
      <c r="AG667" s="147" t="s">
        <v>134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3" x14ac:dyDescent="0.25">
      <c r="A668" s="154"/>
      <c r="B668" s="155"/>
      <c r="C668" s="190" t="s">
        <v>297</v>
      </c>
      <c r="D668" s="158"/>
      <c r="E668" s="159"/>
      <c r="F668" s="157"/>
      <c r="G668" s="157"/>
      <c r="H668" s="157"/>
      <c r="I668" s="157"/>
      <c r="J668" s="157"/>
      <c r="K668" s="157"/>
      <c r="L668" s="157"/>
      <c r="M668" s="157"/>
      <c r="N668" s="156"/>
      <c r="O668" s="156"/>
      <c r="P668" s="156"/>
      <c r="Q668" s="156"/>
      <c r="R668" s="157"/>
      <c r="S668" s="157"/>
      <c r="T668" s="157"/>
      <c r="U668" s="157"/>
      <c r="V668" s="157"/>
      <c r="W668" s="157"/>
      <c r="X668" s="157"/>
      <c r="Y668" s="157"/>
      <c r="Z668" s="147"/>
      <c r="AA668" s="147"/>
      <c r="AB668" s="147"/>
      <c r="AC668" s="147"/>
      <c r="AD668" s="147"/>
      <c r="AE668" s="147"/>
      <c r="AF668" s="147"/>
      <c r="AG668" s="147" t="s">
        <v>134</v>
      </c>
      <c r="AH668" s="147">
        <v>0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3" x14ac:dyDescent="0.25">
      <c r="A669" s="154"/>
      <c r="B669" s="155"/>
      <c r="C669" s="190" t="s">
        <v>317</v>
      </c>
      <c r="D669" s="158"/>
      <c r="E669" s="159">
        <v>4.1847000000000003</v>
      </c>
      <c r="F669" s="157"/>
      <c r="G669" s="157"/>
      <c r="H669" s="157"/>
      <c r="I669" s="157"/>
      <c r="J669" s="157"/>
      <c r="K669" s="157"/>
      <c r="L669" s="157"/>
      <c r="M669" s="157"/>
      <c r="N669" s="156"/>
      <c r="O669" s="156"/>
      <c r="P669" s="156"/>
      <c r="Q669" s="156"/>
      <c r="R669" s="157"/>
      <c r="S669" s="157"/>
      <c r="T669" s="157"/>
      <c r="U669" s="157"/>
      <c r="V669" s="157"/>
      <c r="W669" s="157"/>
      <c r="X669" s="157"/>
      <c r="Y669" s="157"/>
      <c r="Z669" s="147"/>
      <c r="AA669" s="147"/>
      <c r="AB669" s="147"/>
      <c r="AC669" s="147"/>
      <c r="AD669" s="147"/>
      <c r="AE669" s="147"/>
      <c r="AF669" s="147"/>
      <c r="AG669" s="147" t="s">
        <v>134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3" x14ac:dyDescent="0.25">
      <c r="A670" s="154"/>
      <c r="B670" s="155"/>
      <c r="C670" s="190" t="s">
        <v>318</v>
      </c>
      <c r="D670" s="158"/>
      <c r="E670" s="159">
        <v>1.474</v>
      </c>
      <c r="F670" s="157"/>
      <c r="G670" s="157"/>
      <c r="H670" s="157"/>
      <c r="I670" s="157"/>
      <c r="J670" s="157"/>
      <c r="K670" s="157"/>
      <c r="L670" s="157"/>
      <c r="M670" s="157"/>
      <c r="N670" s="156"/>
      <c r="O670" s="156"/>
      <c r="P670" s="156"/>
      <c r="Q670" s="156"/>
      <c r="R670" s="157"/>
      <c r="S670" s="157"/>
      <c r="T670" s="157"/>
      <c r="U670" s="157"/>
      <c r="V670" s="157"/>
      <c r="W670" s="157"/>
      <c r="X670" s="157"/>
      <c r="Y670" s="157"/>
      <c r="Z670" s="147"/>
      <c r="AA670" s="147"/>
      <c r="AB670" s="147"/>
      <c r="AC670" s="147"/>
      <c r="AD670" s="147"/>
      <c r="AE670" s="147"/>
      <c r="AF670" s="147"/>
      <c r="AG670" s="147" t="s">
        <v>134</v>
      </c>
      <c r="AH670" s="147">
        <v>0</v>
      </c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3" x14ac:dyDescent="0.25">
      <c r="A671" s="154"/>
      <c r="B671" s="155"/>
      <c r="C671" s="190" t="s">
        <v>319</v>
      </c>
      <c r="D671" s="158"/>
      <c r="E671" s="159">
        <v>0.58799999999999997</v>
      </c>
      <c r="F671" s="157"/>
      <c r="G671" s="157"/>
      <c r="H671" s="157"/>
      <c r="I671" s="157"/>
      <c r="J671" s="157"/>
      <c r="K671" s="157"/>
      <c r="L671" s="157"/>
      <c r="M671" s="157"/>
      <c r="N671" s="156"/>
      <c r="O671" s="156"/>
      <c r="P671" s="156"/>
      <c r="Q671" s="156"/>
      <c r="R671" s="157"/>
      <c r="S671" s="157"/>
      <c r="T671" s="157"/>
      <c r="U671" s="157"/>
      <c r="V671" s="157"/>
      <c r="W671" s="157"/>
      <c r="X671" s="157"/>
      <c r="Y671" s="157"/>
      <c r="Z671" s="147"/>
      <c r="AA671" s="147"/>
      <c r="AB671" s="147"/>
      <c r="AC671" s="147"/>
      <c r="AD671" s="147"/>
      <c r="AE671" s="147"/>
      <c r="AF671" s="147"/>
      <c r="AG671" s="147" t="s">
        <v>134</v>
      </c>
      <c r="AH671" s="147">
        <v>0</v>
      </c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3" x14ac:dyDescent="0.25">
      <c r="A672" s="154"/>
      <c r="B672" s="155"/>
      <c r="C672" s="190" t="s">
        <v>300</v>
      </c>
      <c r="D672" s="158"/>
      <c r="E672" s="159"/>
      <c r="F672" s="157"/>
      <c r="G672" s="157"/>
      <c r="H672" s="157"/>
      <c r="I672" s="157"/>
      <c r="J672" s="157"/>
      <c r="K672" s="157"/>
      <c r="L672" s="157"/>
      <c r="M672" s="157"/>
      <c r="N672" s="156"/>
      <c r="O672" s="156"/>
      <c r="P672" s="156"/>
      <c r="Q672" s="156"/>
      <c r="R672" s="157"/>
      <c r="S672" s="157"/>
      <c r="T672" s="157"/>
      <c r="U672" s="157"/>
      <c r="V672" s="157"/>
      <c r="W672" s="157"/>
      <c r="X672" s="157"/>
      <c r="Y672" s="157"/>
      <c r="Z672" s="147"/>
      <c r="AA672" s="147"/>
      <c r="AB672" s="147"/>
      <c r="AC672" s="147"/>
      <c r="AD672" s="147"/>
      <c r="AE672" s="147"/>
      <c r="AF672" s="147"/>
      <c r="AG672" s="147" t="s">
        <v>134</v>
      </c>
      <c r="AH672" s="147">
        <v>0</v>
      </c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3" x14ac:dyDescent="0.25">
      <c r="A673" s="154"/>
      <c r="B673" s="155"/>
      <c r="C673" s="190" t="s">
        <v>320</v>
      </c>
      <c r="D673" s="158"/>
      <c r="E673" s="159">
        <v>2.48</v>
      </c>
      <c r="F673" s="157"/>
      <c r="G673" s="157"/>
      <c r="H673" s="157"/>
      <c r="I673" s="157"/>
      <c r="J673" s="157"/>
      <c r="K673" s="157"/>
      <c r="L673" s="157"/>
      <c r="M673" s="157"/>
      <c r="N673" s="156"/>
      <c r="O673" s="156"/>
      <c r="P673" s="156"/>
      <c r="Q673" s="156"/>
      <c r="R673" s="157"/>
      <c r="S673" s="157"/>
      <c r="T673" s="157"/>
      <c r="U673" s="157"/>
      <c r="V673" s="157"/>
      <c r="W673" s="157"/>
      <c r="X673" s="157"/>
      <c r="Y673" s="157"/>
      <c r="Z673" s="147"/>
      <c r="AA673" s="147"/>
      <c r="AB673" s="147"/>
      <c r="AC673" s="147"/>
      <c r="AD673" s="147"/>
      <c r="AE673" s="147"/>
      <c r="AF673" s="147"/>
      <c r="AG673" s="147" t="s">
        <v>134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3" x14ac:dyDescent="0.25">
      <c r="A674" s="154"/>
      <c r="B674" s="155"/>
      <c r="C674" s="190" t="s">
        <v>321</v>
      </c>
      <c r="D674" s="158"/>
      <c r="E674" s="159">
        <v>0.92800000000000005</v>
      </c>
      <c r="F674" s="157"/>
      <c r="G674" s="157"/>
      <c r="H674" s="157"/>
      <c r="I674" s="157"/>
      <c r="J674" s="157"/>
      <c r="K674" s="157"/>
      <c r="L674" s="157"/>
      <c r="M674" s="157"/>
      <c r="N674" s="156"/>
      <c r="O674" s="156"/>
      <c r="P674" s="156"/>
      <c r="Q674" s="156"/>
      <c r="R674" s="157"/>
      <c r="S674" s="157"/>
      <c r="T674" s="157"/>
      <c r="U674" s="157"/>
      <c r="V674" s="157"/>
      <c r="W674" s="157"/>
      <c r="X674" s="157"/>
      <c r="Y674" s="157"/>
      <c r="Z674" s="147"/>
      <c r="AA674" s="147"/>
      <c r="AB674" s="147"/>
      <c r="AC674" s="147"/>
      <c r="AD674" s="147"/>
      <c r="AE674" s="147"/>
      <c r="AF674" s="147"/>
      <c r="AG674" s="147" t="s">
        <v>134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3" x14ac:dyDescent="0.25">
      <c r="A675" s="154"/>
      <c r="B675" s="155"/>
      <c r="C675" s="190" t="s">
        <v>304</v>
      </c>
      <c r="D675" s="158"/>
      <c r="E675" s="159"/>
      <c r="F675" s="157"/>
      <c r="G675" s="157"/>
      <c r="H675" s="157"/>
      <c r="I675" s="157"/>
      <c r="J675" s="157"/>
      <c r="K675" s="157"/>
      <c r="L675" s="157"/>
      <c r="M675" s="157"/>
      <c r="N675" s="156"/>
      <c r="O675" s="156"/>
      <c r="P675" s="156"/>
      <c r="Q675" s="156"/>
      <c r="R675" s="157"/>
      <c r="S675" s="157"/>
      <c r="T675" s="157"/>
      <c r="U675" s="157"/>
      <c r="V675" s="157"/>
      <c r="W675" s="157"/>
      <c r="X675" s="157"/>
      <c r="Y675" s="157"/>
      <c r="Z675" s="147"/>
      <c r="AA675" s="147"/>
      <c r="AB675" s="147"/>
      <c r="AC675" s="147"/>
      <c r="AD675" s="147"/>
      <c r="AE675" s="147"/>
      <c r="AF675" s="147"/>
      <c r="AG675" s="147" t="s">
        <v>134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3" x14ac:dyDescent="0.25">
      <c r="A676" s="154"/>
      <c r="B676" s="155"/>
      <c r="C676" s="190" t="s">
        <v>322</v>
      </c>
      <c r="D676" s="158"/>
      <c r="E676" s="159">
        <v>9.6050000000000004</v>
      </c>
      <c r="F676" s="157"/>
      <c r="G676" s="157"/>
      <c r="H676" s="157"/>
      <c r="I676" s="157"/>
      <c r="J676" s="157"/>
      <c r="K676" s="157"/>
      <c r="L676" s="157"/>
      <c r="M676" s="157"/>
      <c r="N676" s="156"/>
      <c r="O676" s="156"/>
      <c r="P676" s="156"/>
      <c r="Q676" s="156"/>
      <c r="R676" s="157"/>
      <c r="S676" s="157"/>
      <c r="T676" s="157"/>
      <c r="U676" s="157"/>
      <c r="V676" s="157"/>
      <c r="W676" s="157"/>
      <c r="X676" s="157"/>
      <c r="Y676" s="157"/>
      <c r="Z676" s="147"/>
      <c r="AA676" s="147"/>
      <c r="AB676" s="147"/>
      <c r="AC676" s="147"/>
      <c r="AD676" s="147"/>
      <c r="AE676" s="147"/>
      <c r="AF676" s="147"/>
      <c r="AG676" s="147" t="s">
        <v>134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3" x14ac:dyDescent="0.25">
      <c r="A677" s="154"/>
      <c r="B677" s="155"/>
      <c r="C677" s="190" t="s">
        <v>305</v>
      </c>
      <c r="D677" s="158"/>
      <c r="E677" s="159"/>
      <c r="F677" s="157"/>
      <c r="G677" s="157"/>
      <c r="H677" s="157"/>
      <c r="I677" s="157"/>
      <c r="J677" s="157"/>
      <c r="K677" s="157"/>
      <c r="L677" s="157"/>
      <c r="M677" s="157"/>
      <c r="N677" s="156"/>
      <c r="O677" s="156"/>
      <c r="P677" s="156"/>
      <c r="Q677" s="156"/>
      <c r="R677" s="157"/>
      <c r="S677" s="157"/>
      <c r="T677" s="157"/>
      <c r="U677" s="157"/>
      <c r="V677" s="157"/>
      <c r="W677" s="157"/>
      <c r="X677" s="157"/>
      <c r="Y677" s="157"/>
      <c r="Z677" s="147"/>
      <c r="AA677" s="147"/>
      <c r="AB677" s="147"/>
      <c r="AC677" s="147"/>
      <c r="AD677" s="147"/>
      <c r="AE677" s="147"/>
      <c r="AF677" s="147"/>
      <c r="AG677" s="147" t="s">
        <v>134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3" x14ac:dyDescent="0.25">
      <c r="A678" s="154"/>
      <c r="B678" s="155"/>
      <c r="C678" s="190" t="s">
        <v>323</v>
      </c>
      <c r="D678" s="158"/>
      <c r="E678" s="159">
        <v>4.96</v>
      </c>
      <c r="F678" s="157"/>
      <c r="G678" s="157"/>
      <c r="H678" s="157"/>
      <c r="I678" s="157"/>
      <c r="J678" s="157"/>
      <c r="K678" s="157"/>
      <c r="L678" s="157"/>
      <c r="M678" s="157"/>
      <c r="N678" s="156"/>
      <c r="O678" s="156"/>
      <c r="P678" s="156"/>
      <c r="Q678" s="156"/>
      <c r="R678" s="157"/>
      <c r="S678" s="157"/>
      <c r="T678" s="157"/>
      <c r="U678" s="157"/>
      <c r="V678" s="157"/>
      <c r="W678" s="157"/>
      <c r="X678" s="157"/>
      <c r="Y678" s="157"/>
      <c r="Z678" s="147"/>
      <c r="AA678" s="147"/>
      <c r="AB678" s="147"/>
      <c r="AC678" s="147"/>
      <c r="AD678" s="147"/>
      <c r="AE678" s="147"/>
      <c r="AF678" s="147"/>
      <c r="AG678" s="147" t="s">
        <v>134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3" x14ac:dyDescent="0.25">
      <c r="A679" s="154"/>
      <c r="B679" s="155"/>
      <c r="C679" s="190" t="s">
        <v>324</v>
      </c>
      <c r="D679" s="158"/>
      <c r="E679" s="159">
        <v>1.3888</v>
      </c>
      <c r="F679" s="157"/>
      <c r="G679" s="157"/>
      <c r="H679" s="157"/>
      <c r="I679" s="157"/>
      <c r="J679" s="157"/>
      <c r="K679" s="157"/>
      <c r="L679" s="157"/>
      <c r="M679" s="157"/>
      <c r="N679" s="156"/>
      <c r="O679" s="156"/>
      <c r="P679" s="156"/>
      <c r="Q679" s="156"/>
      <c r="R679" s="157"/>
      <c r="S679" s="157"/>
      <c r="T679" s="157"/>
      <c r="U679" s="157"/>
      <c r="V679" s="157"/>
      <c r="W679" s="157"/>
      <c r="X679" s="157"/>
      <c r="Y679" s="157"/>
      <c r="Z679" s="147"/>
      <c r="AA679" s="147"/>
      <c r="AB679" s="147"/>
      <c r="AC679" s="147"/>
      <c r="AD679" s="147"/>
      <c r="AE679" s="147"/>
      <c r="AF679" s="147"/>
      <c r="AG679" s="147" t="s">
        <v>134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3" x14ac:dyDescent="0.25">
      <c r="A680" s="154"/>
      <c r="B680" s="155"/>
      <c r="C680" s="191" t="s">
        <v>159</v>
      </c>
      <c r="D680" s="160"/>
      <c r="E680" s="161">
        <v>25.608499999999999</v>
      </c>
      <c r="F680" s="157"/>
      <c r="G680" s="157"/>
      <c r="H680" s="157"/>
      <c r="I680" s="157"/>
      <c r="J680" s="157"/>
      <c r="K680" s="157"/>
      <c r="L680" s="157"/>
      <c r="M680" s="157"/>
      <c r="N680" s="156"/>
      <c r="O680" s="156"/>
      <c r="P680" s="156"/>
      <c r="Q680" s="156"/>
      <c r="R680" s="157"/>
      <c r="S680" s="157"/>
      <c r="T680" s="157"/>
      <c r="U680" s="157"/>
      <c r="V680" s="157"/>
      <c r="W680" s="157"/>
      <c r="X680" s="157"/>
      <c r="Y680" s="157"/>
      <c r="Z680" s="147"/>
      <c r="AA680" s="147"/>
      <c r="AB680" s="147"/>
      <c r="AC680" s="147"/>
      <c r="AD680" s="147"/>
      <c r="AE680" s="147"/>
      <c r="AF680" s="147"/>
      <c r="AG680" s="147" t="s">
        <v>134</v>
      </c>
      <c r="AH680" s="147">
        <v>1</v>
      </c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3" x14ac:dyDescent="0.25">
      <c r="A681" s="154"/>
      <c r="B681" s="155"/>
      <c r="C681" s="190" t="s">
        <v>637</v>
      </c>
      <c r="D681" s="158"/>
      <c r="E681" s="159"/>
      <c r="F681" s="157"/>
      <c r="G681" s="157"/>
      <c r="H681" s="157"/>
      <c r="I681" s="157"/>
      <c r="J681" s="157"/>
      <c r="K681" s="157"/>
      <c r="L681" s="157"/>
      <c r="M681" s="157"/>
      <c r="N681" s="156"/>
      <c r="O681" s="156"/>
      <c r="P681" s="156"/>
      <c r="Q681" s="156"/>
      <c r="R681" s="157"/>
      <c r="S681" s="157"/>
      <c r="T681" s="157"/>
      <c r="U681" s="157"/>
      <c r="V681" s="157"/>
      <c r="W681" s="157"/>
      <c r="X681" s="157"/>
      <c r="Y681" s="157"/>
      <c r="Z681" s="147"/>
      <c r="AA681" s="147"/>
      <c r="AB681" s="147"/>
      <c r="AC681" s="147"/>
      <c r="AD681" s="147"/>
      <c r="AE681" s="147"/>
      <c r="AF681" s="147"/>
      <c r="AG681" s="147" t="s">
        <v>134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3" x14ac:dyDescent="0.25">
      <c r="A682" s="154"/>
      <c r="B682" s="155"/>
      <c r="C682" s="190" t="s">
        <v>638</v>
      </c>
      <c r="D682" s="158"/>
      <c r="E682" s="159">
        <v>3.786</v>
      </c>
      <c r="F682" s="157"/>
      <c r="G682" s="157"/>
      <c r="H682" s="157"/>
      <c r="I682" s="157"/>
      <c r="J682" s="157"/>
      <c r="K682" s="157"/>
      <c r="L682" s="157"/>
      <c r="M682" s="157"/>
      <c r="N682" s="156"/>
      <c r="O682" s="156"/>
      <c r="P682" s="156"/>
      <c r="Q682" s="156"/>
      <c r="R682" s="157"/>
      <c r="S682" s="157"/>
      <c r="T682" s="157"/>
      <c r="U682" s="157"/>
      <c r="V682" s="157"/>
      <c r="W682" s="157"/>
      <c r="X682" s="157"/>
      <c r="Y682" s="157"/>
      <c r="Z682" s="147"/>
      <c r="AA682" s="147"/>
      <c r="AB682" s="147"/>
      <c r="AC682" s="147"/>
      <c r="AD682" s="147"/>
      <c r="AE682" s="147"/>
      <c r="AF682" s="147"/>
      <c r="AG682" s="147" t="s">
        <v>134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3" x14ac:dyDescent="0.25">
      <c r="A683" s="154"/>
      <c r="B683" s="155"/>
      <c r="C683" s="190" t="s">
        <v>639</v>
      </c>
      <c r="D683" s="158"/>
      <c r="E683" s="159">
        <v>1.9279999999999999</v>
      </c>
      <c r="F683" s="157"/>
      <c r="G683" s="157"/>
      <c r="H683" s="157"/>
      <c r="I683" s="157"/>
      <c r="J683" s="157"/>
      <c r="K683" s="157"/>
      <c r="L683" s="157"/>
      <c r="M683" s="157"/>
      <c r="N683" s="156"/>
      <c r="O683" s="156"/>
      <c r="P683" s="156"/>
      <c r="Q683" s="156"/>
      <c r="R683" s="157"/>
      <c r="S683" s="157"/>
      <c r="T683" s="157"/>
      <c r="U683" s="157"/>
      <c r="V683" s="157"/>
      <c r="W683" s="157"/>
      <c r="X683" s="157"/>
      <c r="Y683" s="157"/>
      <c r="Z683" s="147"/>
      <c r="AA683" s="147"/>
      <c r="AB683" s="147"/>
      <c r="AC683" s="147"/>
      <c r="AD683" s="147"/>
      <c r="AE683" s="147"/>
      <c r="AF683" s="147"/>
      <c r="AG683" s="147" t="s">
        <v>134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3" x14ac:dyDescent="0.25">
      <c r="A684" s="154"/>
      <c r="B684" s="155"/>
      <c r="C684" s="190" t="s">
        <v>640</v>
      </c>
      <c r="D684" s="158"/>
      <c r="E684" s="159">
        <v>3.786</v>
      </c>
      <c r="F684" s="157"/>
      <c r="G684" s="157"/>
      <c r="H684" s="157"/>
      <c r="I684" s="157"/>
      <c r="J684" s="157"/>
      <c r="K684" s="157"/>
      <c r="L684" s="157"/>
      <c r="M684" s="157"/>
      <c r="N684" s="156"/>
      <c r="O684" s="156"/>
      <c r="P684" s="156"/>
      <c r="Q684" s="156"/>
      <c r="R684" s="157"/>
      <c r="S684" s="157"/>
      <c r="T684" s="157"/>
      <c r="U684" s="157"/>
      <c r="V684" s="157"/>
      <c r="W684" s="157"/>
      <c r="X684" s="157"/>
      <c r="Y684" s="157"/>
      <c r="Z684" s="147"/>
      <c r="AA684" s="147"/>
      <c r="AB684" s="147"/>
      <c r="AC684" s="147"/>
      <c r="AD684" s="147"/>
      <c r="AE684" s="147"/>
      <c r="AF684" s="147"/>
      <c r="AG684" s="147" t="s">
        <v>134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3" x14ac:dyDescent="0.25">
      <c r="A685" s="154"/>
      <c r="B685" s="155"/>
      <c r="C685" s="190" t="s">
        <v>641</v>
      </c>
      <c r="D685" s="158"/>
      <c r="E685" s="159">
        <v>1.9279999999999999</v>
      </c>
      <c r="F685" s="157"/>
      <c r="G685" s="157"/>
      <c r="H685" s="157"/>
      <c r="I685" s="157"/>
      <c r="J685" s="157"/>
      <c r="K685" s="157"/>
      <c r="L685" s="157"/>
      <c r="M685" s="157"/>
      <c r="N685" s="156"/>
      <c r="O685" s="156"/>
      <c r="P685" s="156"/>
      <c r="Q685" s="156"/>
      <c r="R685" s="157"/>
      <c r="S685" s="157"/>
      <c r="T685" s="157"/>
      <c r="U685" s="157"/>
      <c r="V685" s="157"/>
      <c r="W685" s="157"/>
      <c r="X685" s="157"/>
      <c r="Y685" s="157"/>
      <c r="Z685" s="147"/>
      <c r="AA685" s="147"/>
      <c r="AB685" s="147"/>
      <c r="AC685" s="147"/>
      <c r="AD685" s="147"/>
      <c r="AE685" s="147"/>
      <c r="AF685" s="147"/>
      <c r="AG685" s="147" t="s">
        <v>134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3" x14ac:dyDescent="0.25">
      <c r="A686" s="154"/>
      <c r="B686" s="155"/>
      <c r="C686" s="191" t="s">
        <v>159</v>
      </c>
      <c r="D686" s="160"/>
      <c r="E686" s="161">
        <v>11.428000000000001</v>
      </c>
      <c r="F686" s="157"/>
      <c r="G686" s="157"/>
      <c r="H686" s="157"/>
      <c r="I686" s="157"/>
      <c r="J686" s="157"/>
      <c r="K686" s="157"/>
      <c r="L686" s="157"/>
      <c r="M686" s="157"/>
      <c r="N686" s="156"/>
      <c r="O686" s="156"/>
      <c r="P686" s="156"/>
      <c r="Q686" s="156"/>
      <c r="R686" s="157"/>
      <c r="S686" s="157"/>
      <c r="T686" s="157"/>
      <c r="U686" s="157"/>
      <c r="V686" s="157"/>
      <c r="W686" s="157"/>
      <c r="X686" s="157"/>
      <c r="Y686" s="157"/>
      <c r="Z686" s="147"/>
      <c r="AA686" s="147"/>
      <c r="AB686" s="147"/>
      <c r="AC686" s="147"/>
      <c r="AD686" s="147"/>
      <c r="AE686" s="147"/>
      <c r="AF686" s="147"/>
      <c r="AG686" s="147" t="s">
        <v>134</v>
      </c>
      <c r="AH686" s="147">
        <v>1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1" x14ac:dyDescent="0.25">
      <c r="A687" s="173">
        <v>116</v>
      </c>
      <c r="B687" s="174" t="s">
        <v>651</v>
      </c>
      <c r="C687" s="189" t="s">
        <v>652</v>
      </c>
      <c r="D687" s="175" t="s">
        <v>128</v>
      </c>
      <c r="E687" s="176">
        <v>58.26</v>
      </c>
      <c r="F687" s="177"/>
      <c r="G687" s="178">
        <f>ROUND(E687*F687,2)</f>
        <v>0</v>
      </c>
      <c r="H687" s="177"/>
      <c r="I687" s="178">
        <f>ROUND(E687*H687,2)</f>
        <v>0</v>
      </c>
      <c r="J687" s="177"/>
      <c r="K687" s="178">
        <f>ROUND(E687*J687,2)</f>
        <v>0</v>
      </c>
      <c r="L687" s="178">
        <v>15</v>
      </c>
      <c r="M687" s="178">
        <f>G687*(1+L687/100)</f>
        <v>0</v>
      </c>
      <c r="N687" s="176">
        <v>0</v>
      </c>
      <c r="O687" s="176">
        <f>ROUND(E687*N687,2)</f>
        <v>0</v>
      </c>
      <c r="P687" s="176">
        <v>0</v>
      </c>
      <c r="Q687" s="176">
        <f>ROUND(E687*P687,2)</f>
        <v>0</v>
      </c>
      <c r="R687" s="178"/>
      <c r="S687" s="178" t="s">
        <v>129</v>
      </c>
      <c r="T687" s="179" t="s">
        <v>129</v>
      </c>
      <c r="U687" s="157">
        <v>0.16</v>
      </c>
      <c r="V687" s="157">
        <f>ROUND(E687*U687,2)</f>
        <v>9.32</v>
      </c>
      <c r="W687" s="157"/>
      <c r="X687" s="157" t="s">
        <v>130</v>
      </c>
      <c r="Y687" s="157" t="s">
        <v>131</v>
      </c>
      <c r="Z687" s="147"/>
      <c r="AA687" s="147"/>
      <c r="AB687" s="147"/>
      <c r="AC687" s="147"/>
      <c r="AD687" s="147"/>
      <c r="AE687" s="147"/>
      <c r="AF687" s="147"/>
      <c r="AG687" s="147" t="s">
        <v>132</v>
      </c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2" x14ac:dyDescent="0.25">
      <c r="A688" s="154"/>
      <c r="B688" s="155"/>
      <c r="C688" s="190" t="s">
        <v>290</v>
      </c>
      <c r="D688" s="158"/>
      <c r="E688" s="159">
        <v>19.21</v>
      </c>
      <c r="F688" s="157"/>
      <c r="G688" s="157"/>
      <c r="H688" s="157"/>
      <c r="I688" s="157"/>
      <c r="J688" s="157"/>
      <c r="K688" s="157"/>
      <c r="L688" s="157"/>
      <c r="M688" s="157"/>
      <c r="N688" s="156"/>
      <c r="O688" s="156"/>
      <c r="P688" s="156"/>
      <c r="Q688" s="156"/>
      <c r="R688" s="157"/>
      <c r="S688" s="157"/>
      <c r="T688" s="157"/>
      <c r="U688" s="157"/>
      <c r="V688" s="157"/>
      <c r="W688" s="157"/>
      <c r="X688" s="157"/>
      <c r="Y688" s="157"/>
      <c r="Z688" s="147"/>
      <c r="AA688" s="147"/>
      <c r="AB688" s="147"/>
      <c r="AC688" s="147"/>
      <c r="AD688" s="147"/>
      <c r="AE688" s="147"/>
      <c r="AF688" s="147"/>
      <c r="AG688" s="147" t="s">
        <v>134</v>
      </c>
      <c r="AH688" s="147">
        <v>0</v>
      </c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3" x14ac:dyDescent="0.25">
      <c r="A689" s="154"/>
      <c r="B689" s="155"/>
      <c r="C689" s="190" t="s">
        <v>291</v>
      </c>
      <c r="D689" s="158"/>
      <c r="E689" s="159">
        <v>9.92</v>
      </c>
      <c r="F689" s="157"/>
      <c r="G689" s="157"/>
      <c r="H689" s="157"/>
      <c r="I689" s="157"/>
      <c r="J689" s="157"/>
      <c r="K689" s="157"/>
      <c r="L689" s="157"/>
      <c r="M689" s="157"/>
      <c r="N689" s="156"/>
      <c r="O689" s="156"/>
      <c r="P689" s="156"/>
      <c r="Q689" s="156"/>
      <c r="R689" s="157"/>
      <c r="S689" s="157"/>
      <c r="T689" s="157"/>
      <c r="U689" s="157"/>
      <c r="V689" s="157"/>
      <c r="W689" s="157"/>
      <c r="X689" s="157"/>
      <c r="Y689" s="157"/>
      <c r="Z689" s="147"/>
      <c r="AA689" s="147"/>
      <c r="AB689" s="147"/>
      <c r="AC689" s="147"/>
      <c r="AD689" s="147"/>
      <c r="AE689" s="147"/>
      <c r="AF689" s="147"/>
      <c r="AG689" s="147" t="s">
        <v>134</v>
      </c>
      <c r="AH689" s="147">
        <v>0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3" x14ac:dyDescent="0.25">
      <c r="A690" s="154"/>
      <c r="B690" s="155"/>
      <c r="C690" s="190" t="s">
        <v>292</v>
      </c>
      <c r="D690" s="158"/>
      <c r="E690" s="159">
        <v>19.21</v>
      </c>
      <c r="F690" s="157"/>
      <c r="G690" s="157"/>
      <c r="H690" s="157"/>
      <c r="I690" s="157"/>
      <c r="J690" s="157"/>
      <c r="K690" s="157"/>
      <c r="L690" s="157"/>
      <c r="M690" s="157"/>
      <c r="N690" s="156"/>
      <c r="O690" s="156"/>
      <c r="P690" s="156"/>
      <c r="Q690" s="156"/>
      <c r="R690" s="157"/>
      <c r="S690" s="157"/>
      <c r="T690" s="157"/>
      <c r="U690" s="157"/>
      <c r="V690" s="157"/>
      <c r="W690" s="157"/>
      <c r="X690" s="157"/>
      <c r="Y690" s="157"/>
      <c r="Z690" s="147"/>
      <c r="AA690" s="147"/>
      <c r="AB690" s="147"/>
      <c r="AC690" s="147"/>
      <c r="AD690" s="147"/>
      <c r="AE690" s="147"/>
      <c r="AF690" s="147"/>
      <c r="AG690" s="147" t="s">
        <v>134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3" x14ac:dyDescent="0.25">
      <c r="A691" s="154"/>
      <c r="B691" s="155"/>
      <c r="C691" s="190" t="s">
        <v>293</v>
      </c>
      <c r="D691" s="158"/>
      <c r="E691" s="159">
        <v>9.92</v>
      </c>
      <c r="F691" s="157"/>
      <c r="G691" s="157"/>
      <c r="H691" s="157"/>
      <c r="I691" s="157"/>
      <c r="J691" s="157"/>
      <c r="K691" s="157"/>
      <c r="L691" s="157"/>
      <c r="M691" s="157"/>
      <c r="N691" s="156"/>
      <c r="O691" s="156"/>
      <c r="P691" s="156"/>
      <c r="Q691" s="156"/>
      <c r="R691" s="157"/>
      <c r="S691" s="157"/>
      <c r="T691" s="157"/>
      <c r="U691" s="157"/>
      <c r="V691" s="157"/>
      <c r="W691" s="157"/>
      <c r="X691" s="157"/>
      <c r="Y691" s="157"/>
      <c r="Z691" s="147"/>
      <c r="AA691" s="147"/>
      <c r="AB691" s="147"/>
      <c r="AC691" s="147"/>
      <c r="AD691" s="147"/>
      <c r="AE691" s="147"/>
      <c r="AF691" s="147"/>
      <c r="AG691" s="147" t="s">
        <v>134</v>
      </c>
      <c r="AH691" s="147">
        <v>0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ht="20.399999999999999" outlineLevel="1" x14ac:dyDescent="0.25">
      <c r="A692" s="173">
        <v>117</v>
      </c>
      <c r="B692" s="174" t="s">
        <v>653</v>
      </c>
      <c r="C692" s="189" t="s">
        <v>654</v>
      </c>
      <c r="D692" s="175" t="s">
        <v>145</v>
      </c>
      <c r="E692" s="176">
        <v>58.26</v>
      </c>
      <c r="F692" s="177"/>
      <c r="G692" s="178">
        <f>ROUND(E692*F692,2)</f>
        <v>0</v>
      </c>
      <c r="H692" s="177"/>
      <c r="I692" s="178">
        <f>ROUND(E692*H692,2)</f>
        <v>0</v>
      </c>
      <c r="J692" s="177"/>
      <c r="K692" s="178">
        <f>ROUND(E692*J692,2)</f>
        <v>0</v>
      </c>
      <c r="L692" s="178">
        <v>15</v>
      </c>
      <c r="M692" s="178">
        <f>G692*(1+L692/100)</f>
        <v>0</v>
      </c>
      <c r="N692" s="176">
        <v>5.2999999999999998E-4</v>
      </c>
      <c r="O692" s="176">
        <f>ROUND(E692*N692,2)</f>
        <v>0.03</v>
      </c>
      <c r="P692" s="176">
        <v>0</v>
      </c>
      <c r="Q692" s="176">
        <f>ROUND(E692*P692,2)</f>
        <v>0</v>
      </c>
      <c r="R692" s="178"/>
      <c r="S692" s="178" t="s">
        <v>129</v>
      </c>
      <c r="T692" s="179" t="s">
        <v>129</v>
      </c>
      <c r="U692" s="157">
        <v>0.1</v>
      </c>
      <c r="V692" s="157">
        <f>ROUND(E692*U692,2)</f>
        <v>5.83</v>
      </c>
      <c r="W692" s="157"/>
      <c r="X692" s="157" t="s">
        <v>130</v>
      </c>
      <c r="Y692" s="157" t="s">
        <v>131</v>
      </c>
      <c r="Z692" s="147"/>
      <c r="AA692" s="147"/>
      <c r="AB692" s="147"/>
      <c r="AC692" s="147"/>
      <c r="AD692" s="147"/>
      <c r="AE692" s="147"/>
      <c r="AF692" s="147"/>
      <c r="AG692" s="147" t="s">
        <v>132</v>
      </c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2" x14ac:dyDescent="0.25">
      <c r="A693" s="154"/>
      <c r="B693" s="155"/>
      <c r="C693" s="190" t="s">
        <v>655</v>
      </c>
      <c r="D693" s="158"/>
      <c r="E693" s="159">
        <v>19.21</v>
      </c>
      <c r="F693" s="157"/>
      <c r="G693" s="157"/>
      <c r="H693" s="157"/>
      <c r="I693" s="157"/>
      <c r="J693" s="157"/>
      <c r="K693" s="157"/>
      <c r="L693" s="157"/>
      <c r="M693" s="157"/>
      <c r="N693" s="156"/>
      <c r="O693" s="156"/>
      <c r="P693" s="156"/>
      <c r="Q693" s="156"/>
      <c r="R693" s="157"/>
      <c r="S693" s="157"/>
      <c r="T693" s="157"/>
      <c r="U693" s="157"/>
      <c r="V693" s="157"/>
      <c r="W693" s="157"/>
      <c r="X693" s="157"/>
      <c r="Y693" s="157"/>
      <c r="Z693" s="147"/>
      <c r="AA693" s="147"/>
      <c r="AB693" s="147"/>
      <c r="AC693" s="147"/>
      <c r="AD693" s="147"/>
      <c r="AE693" s="147"/>
      <c r="AF693" s="147"/>
      <c r="AG693" s="147" t="s">
        <v>134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3" x14ac:dyDescent="0.25">
      <c r="A694" s="154"/>
      <c r="B694" s="155"/>
      <c r="C694" s="190" t="s">
        <v>656</v>
      </c>
      <c r="D694" s="158"/>
      <c r="E694" s="159">
        <v>9.92</v>
      </c>
      <c r="F694" s="157"/>
      <c r="G694" s="157"/>
      <c r="H694" s="157"/>
      <c r="I694" s="157"/>
      <c r="J694" s="157"/>
      <c r="K694" s="157"/>
      <c r="L694" s="157"/>
      <c r="M694" s="157"/>
      <c r="N694" s="156"/>
      <c r="O694" s="156"/>
      <c r="P694" s="156"/>
      <c r="Q694" s="156"/>
      <c r="R694" s="157"/>
      <c r="S694" s="157"/>
      <c r="T694" s="157"/>
      <c r="U694" s="157"/>
      <c r="V694" s="157"/>
      <c r="W694" s="157"/>
      <c r="X694" s="157"/>
      <c r="Y694" s="157"/>
      <c r="Z694" s="147"/>
      <c r="AA694" s="147"/>
      <c r="AB694" s="147"/>
      <c r="AC694" s="147"/>
      <c r="AD694" s="147"/>
      <c r="AE694" s="147"/>
      <c r="AF694" s="147"/>
      <c r="AG694" s="147" t="s">
        <v>134</v>
      </c>
      <c r="AH694" s="147">
        <v>0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3" x14ac:dyDescent="0.25">
      <c r="A695" s="154"/>
      <c r="B695" s="155"/>
      <c r="C695" s="190" t="s">
        <v>657</v>
      </c>
      <c r="D695" s="158"/>
      <c r="E695" s="159">
        <v>19.21</v>
      </c>
      <c r="F695" s="157"/>
      <c r="G695" s="157"/>
      <c r="H695" s="157"/>
      <c r="I695" s="157"/>
      <c r="J695" s="157"/>
      <c r="K695" s="157"/>
      <c r="L695" s="157"/>
      <c r="M695" s="157"/>
      <c r="N695" s="156"/>
      <c r="O695" s="156"/>
      <c r="P695" s="156"/>
      <c r="Q695" s="156"/>
      <c r="R695" s="157"/>
      <c r="S695" s="157"/>
      <c r="T695" s="157"/>
      <c r="U695" s="157"/>
      <c r="V695" s="157"/>
      <c r="W695" s="157"/>
      <c r="X695" s="157"/>
      <c r="Y695" s="157"/>
      <c r="Z695" s="147"/>
      <c r="AA695" s="147"/>
      <c r="AB695" s="147"/>
      <c r="AC695" s="147"/>
      <c r="AD695" s="147"/>
      <c r="AE695" s="147"/>
      <c r="AF695" s="147"/>
      <c r="AG695" s="147" t="s">
        <v>134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3" x14ac:dyDescent="0.25">
      <c r="A696" s="154"/>
      <c r="B696" s="155"/>
      <c r="C696" s="190" t="s">
        <v>658</v>
      </c>
      <c r="D696" s="158"/>
      <c r="E696" s="159">
        <v>9.92</v>
      </c>
      <c r="F696" s="157"/>
      <c r="G696" s="157"/>
      <c r="H696" s="157"/>
      <c r="I696" s="157"/>
      <c r="J696" s="157"/>
      <c r="K696" s="157"/>
      <c r="L696" s="157"/>
      <c r="M696" s="157"/>
      <c r="N696" s="156"/>
      <c r="O696" s="156"/>
      <c r="P696" s="156"/>
      <c r="Q696" s="156"/>
      <c r="R696" s="157"/>
      <c r="S696" s="157"/>
      <c r="T696" s="157"/>
      <c r="U696" s="157"/>
      <c r="V696" s="157"/>
      <c r="W696" s="157"/>
      <c r="X696" s="157"/>
      <c r="Y696" s="157"/>
      <c r="Z696" s="147"/>
      <c r="AA696" s="147"/>
      <c r="AB696" s="147"/>
      <c r="AC696" s="147"/>
      <c r="AD696" s="147"/>
      <c r="AE696" s="147"/>
      <c r="AF696" s="147"/>
      <c r="AG696" s="147" t="s">
        <v>134</v>
      </c>
      <c r="AH696" s="147">
        <v>0</v>
      </c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1" x14ac:dyDescent="0.25">
      <c r="A697" s="173">
        <v>118</v>
      </c>
      <c r="B697" s="174" t="s">
        <v>659</v>
      </c>
      <c r="C697" s="189" t="s">
        <v>660</v>
      </c>
      <c r="D697" s="175" t="s">
        <v>128</v>
      </c>
      <c r="E697" s="176">
        <v>66.998999999999995</v>
      </c>
      <c r="F697" s="177"/>
      <c r="G697" s="178">
        <f>ROUND(E697*F697,2)</f>
        <v>0</v>
      </c>
      <c r="H697" s="177"/>
      <c r="I697" s="178">
        <f>ROUND(E697*H697,2)</f>
        <v>0</v>
      </c>
      <c r="J697" s="177"/>
      <c r="K697" s="178">
        <f>ROUND(E697*J697,2)</f>
        <v>0</v>
      </c>
      <c r="L697" s="178">
        <v>15</v>
      </c>
      <c r="M697" s="178">
        <f>G697*(1+L697/100)</f>
        <v>0</v>
      </c>
      <c r="N697" s="176">
        <v>2.0000000000000001E-4</v>
      </c>
      <c r="O697" s="176">
        <f>ROUND(E697*N697,2)</f>
        <v>0.01</v>
      </c>
      <c r="P697" s="176">
        <v>0</v>
      </c>
      <c r="Q697" s="176">
        <f>ROUND(E697*P697,2)</f>
        <v>0</v>
      </c>
      <c r="R697" s="178" t="s">
        <v>215</v>
      </c>
      <c r="S697" s="178" t="s">
        <v>129</v>
      </c>
      <c r="T697" s="179" t="s">
        <v>129</v>
      </c>
      <c r="U697" s="157">
        <v>0</v>
      </c>
      <c r="V697" s="157">
        <f>ROUND(E697*U697,2)</f>
        <v>0</v>
      </c>
      <c r="W697" s="157"/>
      <c r="X697" s="157" t="s">
        <v>216</v>
      </c>
      <c r="Y697" s="157" t="s">
        <v>131</v>
      </c>
      <c r="Z697" s="147"/>
      <c r="AA697" s="147"/>
      <c r="AB697" s="147"/>
      <c r="AC697" s="147"/>
      <c r="AD697" s="147"/>
      <c r="AE697" s="147"/>
      <c r="AF697" s="147"/>
      <c r="AG697" s="147" t="s">
        <v>217</v>
      </c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2" x14ac:dyDescent="0.25">
      <c r="A698" s="154"/>
      <c r="B698" s="155"/>
      <c r="C698" s="255" t="s">
        <v>661</v>
      </c>
      <c r="D698" s="256"/>
      <c r="E698" s="256"/>
      <c r="F698" s="256"/>
      <c r="G698" s="256"/>
      <c r="H698" s="157"/>
      <c r="I698" s="157"/>
      <c r="J698" s="157"/>
      <c r="K698" s="157"/>
      <c r="L698" s="157"/>
      <c r="M698" s="157"/>
      <c r="N698" s="156"/>
      <c r="O698" s="156"/>
      <c r="P698" s="156"/>
      <c r="Q698" s="156"/>
      <c r="R698" s="157"/>
      <c r="S698" s="157"/>
      <c r="T698" s="157"/>
      <c r="U698" s="157"/>
      <c r="V698" s="157"/>
      <c r="W698" s="157"/>
      <c r="X698" s="157"/>
      <c r="Y698" s="157"/>
      <c r="Z698" s="147"/>
      <c r="AA698" s="147"/>
      <c r="AB698" s="147"/>
      <c r="AC698" s="147"/>
      <c r="AD698" s="147"/>
      <c r="AE698" s="147"/>
      <c r="AF698" s="147"/>
      <c r="AG698" s="147" t="s">
        <v>180</v>
      </c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80" t="str">
        <f>C698</f>
        <v>Vysokohustotní speciální polyetylén bez recyklátů s navařenou filtrační geotextilií na vrcholcích nopů.</v>
      </c>
      <c r="BB698" s="147"/>
      <c r="BC698" s="147"/>
      <c r="BD698" s="147"/>
      <c r="BE698" s="147"/>
      <c r="BF698" s="147"/>
      <c r="BG698" s="147"/>
      <c r="BH698" s="147"/>
    </row>
    <row r="699" spans="1:60" outlineLevel="3" x14ac:dyDescent="0.25">
      <c r="A699" s="154"/>
      <c r="B699" s="155"/>
      <c r="C699" s="193" t="s">
        <v>662</v>
      </c>
      <c r="D699" s="162"/>
      <c r="E699" s="163"/>
      <c r="F699" s="164"/>
      <c r="G699" s="164"/>
      <c r="H699" s="157"/>
      <c r="I699" s="157"/>
      <c r="J699" s="157"/>
      <c r="K699" s="157"/>
      <c r="L699" s="157"/>
      <c r="M699" s="157"/>
      <c r="N699" s="156"/>
      <c r="O699" s="156"/>
      <c r="P699" s="156"/>
      <c r="Q699" s="156"/>
      <c r="R699" s="157"/>
      <c r="S699" s="157"/>
      <c r="T699" s="157"/>
      <c r="U699" s="157"/>
      <c r="V699" s="157"/>
      <c r="W699" s="157"/>
      <c r="X699" s="157"/>
      <c r="Y699" s="157"/>
      <c r="Z699" s="147"/>
      <c r="AA699" s="147"/>
      <c r="AB699" s="147"/>
      <c r="AC699" s="147"/>
      <c r="AD699" s="147"/>
      <c r="AE699" s="147"/>
      <c r="AF699" s="147"/>
      <c r="AG699" s="147" t="s">
        <v>180</v>
      </c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3" x14ac:dyDescent="0.25">
      <c r="A700" s="154"/>
      <c r="B700" s="155"/>
      <c r="C700" s="253" t="s">
        <v>663</v>
      </c>
      <c r="D700" s="254"/>
      <c r="E700" s="254"/>
      <c r="F700" s="254"/>
      <c r="G700" s="254"/>
      <c r="H700" s="157"/>
      <c r="I700" s="157"/>
      <c r="J700" s="157"/>
      <c r="K700" s="157"/>
      <c r="L700" s="157"/>
      <c r="M700" s="157"/>
      <c r="N700" s="156"/>
      <c r="O700" s="156"/>
      <c r="P700" s="156"/>
      <c r="Q700" s="156"/>
      <c r="R700" s="157"/>
      <c r="S700" s="157"/>
      <c r="T700" s="157"/>
      <c r="U700" s="157"/>
      <c r="V700" s="157"/>
      <c r="W700" s="157"/>
      <c r="X700" s="157"/>
      <c r="Y700" s="157"/>
      <c r="Z700" s="147"/>
      <c r="AA700" s="147"/>
      <c r="AB700" s="147"/>
      <c r="AC700" s="147"/>
      <c r="AD700" s="147"/>
      <c r="AE700" s="147"/>
      <c r="AF700" s="147"/>
      <c r="AG700" s="147" t="s">
        <v>180</v>
      </c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3" x14ac:dyDescent="0.25">
      <c r="A701" s="154"/>
      <c r="B701" s="155"/>
      <c r="C701" s="253" t="s">
        <v>664</v>
      </c>
      <c r="D701" s="254"/>
      <c r="E701" s="254"/>
      <c r="F701" s="254"/>
      <c r="G701" s="254"/>
      <c r="H701" s="157"/>
      <c r="I701" s="157"/>
      <c r="J701" s="157"/>
      <c r="K701" s="157"/>
      <c r="L701" s="157"/>
      <c r="M701" s="157"/>
      <c r="N701" s="156"/>
      <c r="O701" s="156"/>
      <c r="P701" s="156"/>
      <c r="Q701" s="156"/>
      <c r="R701" s="157"/>
      <c r="S701" s="157"/>
      <c r="T701" s="157"/>
      <c r="U701" s="157"/>
      <c r="V701" s="157"/>
      <c r="W701" s="157"/>
      <c r="X701" s="157"/>
      <c r="Y701" s="157"/>
      <c r="Z701" s="147"/>
      <c r="AA701" s="147"/>
      <c r="AB701" s="147"/>
      <c r="AC701" s="147"/>
      <c r="AD701" s="147"/>
      <c r="AE701" s="147"/>
      <c r="AF701" s="147"/>
      <c r="AG701" s="147" t="s">
        <v>180</v>
      </c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2" x14ac:dyDescent="0.25">
      <c r="A702" s="154"/>
      <c r="B702" s="155"/>
      <c r="C702" s="190" t="s">
        <v>665</v>
      </c>
      <c r="D702" s="158"/>
      <c r="E702" s="159">
        <v>66.998999999999995</v>
      </c>
      <c r="F702" s="157"/>
      <c r="G702" s="157"/>
      <c r="H702" s="157"/>
      <c r="I702" s="157"/>
      <c r="J702" s="157"/>
      <c r="K702" s="157"/>
      <c r="L702" s="157"/>
      <c r="M702" s="157"/>
      <c r="N702" s="156"/>
      <c r="O702" s="156"/>
      <c r="P702" s="156"/>
      <c r="Q702" s="156"/>
      <c r="R702" s="157"/>
      <c r="S702" s="157"/>
      <c r="T702" s="157"/>
      <c r="U702" s="157"/>
      <c r="V702" s="157"/>
      <c r="W702" s="157"/>
      <c r="X702" s="157"/>
      <c r="Y702" s="157"/>
      <c r="Z702" s="147"/>
      <c r="AA702" s="147"/>
      <c r="AB702" s="147"/>
      <c r="AC702" s="147"/>
      <c r="AD702" s="147"/>
      <c r="AE702" s="147"/>
      <c r="AF702" s="147"/>
      <c r="AG702" s="147" t="s">
        <v>134</v>
      </c>
      <c r="AH702" s="147">
        <v>0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25">
      <c r="A703" s="173">
        <v>119</v>
      </c>
      <c r="B703" s="174" t="s">
        <v>666</v>
      </c>
      <c r="C703" s="189" t="s">
        <v>667</v>
      </c>
      <c r="D703" s="175" t="s">
        <v>128</v>
      </c>
      <c r="E703" s="176">
        <v>108.30298000000001</v>
      </c>
      <c r="F703" s="177"/>
      <c r="G703" s="178">
        <f>ROUND(E703*F703,2)</f>
        <v>0</v>
      </c>
      <c r="H703" s="177"/>
      <c r="I703" s="178">
        <f>ROUND(E703*H703,2)</f>
        <v>0</v>
      </c>
      <c r="J703" s="177"/>
      <c r="K703" s="178">
        <f>ROUND(E703*J703,2)</f>
        <v>0</v>
      </c>
      <c r="L703" s="178">
        <v>15</v>
      </c>
      <c r="M703" s="178">
        <f>G703*(1+L703/100)</f>
        <v>0</v>
      </c>
      <c r="N703" s="176">
        <v>4.5999999999999999E-3</v>
      </c>
      <c r="O703" s="176">
        <f>ROUND(E703*N703,2)</f>
        <v>0.5</v>
      </c>
      <c r="P703" s="176">
        <v>0</v>
      </c>
      <c r="Q703" s="176">
        <f>ROUND(E703*P703,2)</f>
        <v>0</v>
      </c>
      <c r="R703" s="178" t="s">
        <v>215</v>
      </c>
      <c r="S703" s="178" t="s">
        <v>129</v>
      </c>
      <c r="T703" s="179" t="s">
        <v>129</v>
      </c>
      <c r="U703" s="157">
        <v>0</v>
      </c>
      <c r="V703" s="157">
        <f>ROUND(E703*U703,2)</f>
        <v>0</v>
      </c>
      <c r="W703" s="157"/>
      <c r="X703" s="157" t="s">
        <v>216</v>
      </c>
      <c r="Y703" s="157" t="s">
        <v>131</v>
      </c>
      <c r="Z703" s="147"/>
      <c r="AA703" s="147"/>
      <c r="AB703" s="147"/>
      <c r="AC703" s="147"/>
      <c r="AD703" s="147"/>
      <c r="AE703" s="147"/>
      <c r="AF703" s="147"/>
      <c r="AG703" s="147" t="s">
        <v>217</v>
      </c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2" x14ac:dyDescent="0.25">
      <c r="A704" s="154"/>
      <c r="B704" s="155"/>
      <c r="C704" s="255" t="s">
        <v>668</v>
      </c>
      <c r="D704" s="256"/>
      <c r="E704" s="256"/>
      <c r="F704" s="256"/>
      <c r="G704" s="256"/>
      <c r="H704" s="157"/>
      <c r="I704" s="157"/>
      <c r="J704" s="157"/>
      <c r="K704" s="157"/>
      <c r="L704" s="157"/>
      <c r="M704" s="157"/>
      <c r="N704" s="156"/>
      <c r="O704" s="156"/>
      <c r="P704" s="156"/>
      <c r="Q704" s="156"/>
      <c r="R704" s="157"/>
      <c r="S704" s="157"/>
      <c r="T704" s="157"/>
      <c r="U704" s="157"/>
      <c r="V704" s="157"/>
      <c r="W704" s="157"/>
      <c r="X704" s="157"/>
      <c r="Y704" s="157"/>
      <c r="Z704" s="147"/>
      <c r="AA704" s="147"/>
      <c r="AB704" s="147"/>
      <c r="AC704" s="147"/>
      <c r="AD704" s="147"/>
      <c r="AE704" s="147"/>
      <c r="AF704" s="147"/>
      <c r="AG704" s="147" t="s">
        <v>180</v>
      </c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3" x14ac:dyDescent="0.25">
      <c r="A705" s="154"/>
      <c r="B705" s="155"/>
      <c r="C705" s="253" t="s">
        <v>814</v>
      </c>
      <c r="D705" s="254"/>
      <c r="E705" s="254"/>
      <c r="F705" s="254"/>
      <c r="G705" s="254"/>
      <c r="H705" s="157"/>
      <c r="I705" s="157"/>
      <c r="J705" s="157"/>
      <c r="K705" s="157"/>
      <c r="L705" s="157"/>
      <c r="M705" s="157"/>
      <c r="N705" s="156"/>
      <c r="O705" s="156"/>
      <c r="P705" s="156"/>
      <c r="Q705" s="156"/>
      <c r="R705" s="157"/>
      <c r="S705" s="157"/>
      <c r="T705" s="157"/>
      <c r="U705" s="157"/>
      <c r="V705" s="157"/>
      <c r="W705" s="157"/>
      <c r="X705" s="157"/>
      <c r="Y705" s="157"/>
      <c r="Z705" s="147"/>
      <c r="AA705" s="147"/>
      <c r="AB705" s="147"/>
      <c r="AC705" s="147"/>
      <c r="AD705" s="147"/>
      <c r="AE705" s="147"/>
      <c r="AF705" s="147"/>
      <c r="AG705" s="147" t="s">
        <v>180</v>
      </c>
      <c r="AH705" s="147"/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3" x14ac:dyDescent="0.25">
      <c r="A706" s="154"/>
      <c r="B706" s="155"/>
      <c r="C706" s="253" t="s">
        <v>669</v>
      </c>
      <c r="D706" s="254"/>
      <c r="E706" s="254"/>
      <c r="F706" s="254"/>
      <c r="G706" s="254"/>
      <c r="H706" s="157"/>
      <c r="I706" s="157"/>
      <c r="J706" s="157"/>
      <c r="K706" s="157"/>
      <c r="L706" s="157"/>
      <c r="M706" s="157"/>
      <c r="N706" s="156"/>
      <c r="O706" s="156"/>
      <c r="P706" s="156"/>
      <c r="Q706" s="156"/>
      <c r="R706" s="157"/>
      <c r="S706" s="157"/>
      <c r="T706" s="157"/>
      <c r="U706" s="157"/>
      <c r="V706" s="157"/>
      <c r="W706" s="157"/>
      <c r="X706" s="157"/>
      <c r="Y706" s="157"/>
      <c r="Z706" s="147"/>
      <c r="AA706" s="147"/>
      <c r="AB706" s="147"/>
      <c r="AC706" s="147"/>
      <c r="AD706" s="147"/>
      <c r="AE706" s="147"/>
      <c r="AF706" s="147"/>
      <c r="AG706" s="147" t="s">
        <v>180</v>
      </c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3" x14ac:dyDescent="0.25">
      <c r="A707" s="154"/>
      <c r="B707" s="155"/>
      <c r="C707" s="253" t="s">
        <v>670</v>
      </c>
      <c r="D707" s="254"/>
      <c r="E707" s="254"/>
      <c r="F707" s="254"/>
      <c r="G707" s="254"/>
      <c r="H707" s="157"/>
      <c r="I707" s="157"/>
      <c r="J707" s="157"/>
      <c r="K707" s="157"/>
      <c r="L707" s="157"/>
      <c r="M707" s="157"/>
      <c r="N707" s="156"/>
      <c r="O707" s="156"/>
      <c r="P707" s="156"/>
      <c r="Q707" s="156"/>
      <c r="R707" s="157"/>
      <c r="S707" s="157"/>
      <c r="T707" s="157"/>
      <c r="U707" s="157"/>
      <c r="V707" s="157"/>
      <c r="W707" s="157"/>
      <c r="X707" s="157"/>
      <c r="Y707" s="157"/>
      <c r="Z707" s="147"/>
      <c r="AA707" s="147"/>
      <c r="AB707" s="147"/>
      <c r="AC707" s="147"/>
      <c r="AD707" s="147"/>
      <c r="AE707" s="147"/>
      <c r="AF707" s="147"/>
      <c r="AG707" s="147" t="s">
        <v>180</v>
      </c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3" x14ac:dyDescent="0.25">
      <c r="A708" s="154"/>
      <c r="B708" s="155"/>
      <c r="C708" s="253" t="s">
        <v>671</v>
      </c>
      <c r="D708" s="254"/>
      <c r="E708" s="254"/>
      <c r="F708" s="254"/>
      <c r="G708" s="254"/>
      <c r="H708" s="157"/>
      <c r="I708" s="157"/>
      <c r="J708" s="157"/>
      <c r="K708" s="157"/>
      <c r="L708" s="157"/>
      <c r="M708" s="157"/>
      <c r="N708" s="156"/>
      <c r="O708" s="156"/>
      <c r="P708" s="156"/>
      <c r="Q708" s="156"/>
      <c r="R708" s="157"/>
      <c r="S708" s="157"/>
      <c r="T708" s="157"/>
      <c r="U708" s="157"/>
      <c r="V708" s="157"/>
      <c r="W708" s="157"/>
      <c r="X708" s="157"/>
      <c r="Y708" s="157"/>
      <c r="Z708" s="147"/>
      <c r="AA708" s="147"/>
      <c r="AB708" s="147"/>
      <c r="AC708" s="147"/>
      <c r="AD708" s="147"/>
      <c r="AE708" s="147"/>
      <c r="AF708" s="147"/>
      <c r="AG708" s="147" t="s">
        <v>180</v>
      </c>
      <c r="AH708" s="147"/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2" x14ac:dyDescent="0.25">
      <c r="A709" s="154"/>
      <c r="B709" s="155"/>
      <c r="C709" s="190" t="s">
        <v>672</v>
      </c>
      <c r="D709" s="158"/>
      <c r="E709" s="159">
        <v>108.30298000000001</v>
      </c>
      <c r="F709" s="157"/>
      <c r="G709" s="157"/>
      <c r="H709" s="157"/>
      <c r="I709" s="157"/>
      <c r="J709" s="157"/>
      <c r="K709" s="157"/>
      <c r="L709" s="157"/>
      <c r="M709" s="157"/>
      <c r="N709" s="156"/>
      <c r="O709" s="156"/>
      <c r="P709" s="156"/>
      <c r="Q709" s="156"/>
      <c r="R709" s="157"/>
      <c r="S709" s="157"/>
      <c r="T709" s="157"/>
      <c r="U709" s="157"/>
      <c r="V709" s="157"/>
      <c r="W709" s="157"/>
      <c r="X709" s="157"/>
      <c r="Y709" s="157"/>
      <c r="Z709" s="147"/>
      <c r="AA709" s="147"/>
      <c r="AB709" s="147"/>
      <c r="AC709" s="147"/>
      <c r="AD709" s="147"/>
      <c r="AE709" s="147"/>
      <c r="AF709" s="147"/>
      <c r="AG709" s="147" t="s">
        <v>134</v>
      </c>
      <c r="AH709" s="147">
        <v>0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1" x14ac:dyDescent="0.25">
      <c r="A710" s="181">
        <v>120</v>
      </c>
      <c r="B710" s="182" t="s">
        <v>673</v>
      </c>
      <c r="C710" s="192" t="s">
        <v>674</v>
      </c>
      <c r="D710" s="183" t="s">
        <v>626</v>
      </c>
      <c r="E710" s="184">
        <v>0.95357000000000003</v>
      </c>
      <c r="F710" s="185"/>
      <c r="G710" s="186">
        <f>ROUND(E710*F710,2)</f>
        <v>0</v>
      </c>
      <c r="H710" s="185"/>
      <c r="I710" s="186">
        <f>ROUND(E710*H710,2)</f>
        <v>0</v>
      </c>
      <c r="J710" s="185"/>
      <c r="K710" s="186">
        <f>ROUND(E710*J710,2)</f>
        <v>0</v>
      </c>
      <c r="L710" s="186">
        <v>15</v>
      </c>
      <c r="M710" s="186">
        <f>G710*(1+L710/100)</f>
        <v>0</v>
      </c>
      <c r="N710" s="184">
        <v>0</v>
      </c>
      <c r="O710" s="184">
        <f>ROUND(E710*N710,2)</f>
        <v>0</v>
      </c>
      <c r="P710" s="184">
        <v>0</v>
      </c>
      <c r="Q710" s="184">
        <f>ROUND(E710*P710,2)</f>
        <v>0</v>
      </c>
      <c r="R710" s="186"/>
      <c r="S710" s="186" t="s">
        <v>129</v>
      </c>
      <c r="T710" s="187" t="s">
        <v>129</v>
      </c>
      <c r="U710" s="157">
        <v>1.5669999999999999</v>
      </c>
      <c r="V710" s="157">
        <f>ROUND(E710*U710,2)</f>
        <v>1.49</v>
      </c>
      <c r="W710" s="157"/>
      <c r="X710" s="157" t="s">
        <v>627</v>
      </c>
      <c r="Y710" s="157" t="s">
        <v>131</v>
      </c>
      <c r="Z710" s="147"/>
      <c r="AA710" s="147"/>
      <c r="AB710" s="147"/>
      <c r="AC710" s="147"/>
      <c r="AD710" s="147"/>
      <c r="AE710" s="147"/>
      <c r="AF710" s="147"/>
      <c r="AG710" s="147" t="s">
        <v>628</v>
      </c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x14ac:dyDescent="0.25">
      <c r="A711" s="166" t="s">
        <v>124</v>
      </c>
      <c r="B711" s="167" t="s">
        <v>81</v>
      </c>
      <c r="C711" s="188" t="s">
        <v>82</v>
      </c>
      <c r="D711" s="168"/>
      <c r="E711" s="169"/>
      <c r="F711" s="170"/>
      <c r="G711" s="170">
        <f>SUMIF(AG712:AG731,"&lt;&gt;NOR",G712:G731)</f>
        <v>0</v>
      </c>
      <c r="H711" s="170"/>
      <c r="I711" s="170">
        <f>SUM(I712:I731)</f>
        <v>0</v>
      </c>
      <c r="J711" s="170"/>
      <c r="K711" s="170">
        <f>SUM(K712:K731)</f>
        <v>0</v>
      </c>
      <c r="L711" s="170"/>
      <c r="M711" s="170">
        <f>SUM(M712:M731)</f>
        <v>0</v>
      </c>
      <c r="N711" s="169"/>
      <c r="O711" s="169">
        <f>SUM(O712:O731)</f>
        <v>0.14000000000000001</v>
      </c>
      <c r="P711" s="169"/>
      <c r="Q711" s="169">
        <f>SUM(Q712:Q731)</f>
        <v>0.11000000000000001</v>
      </c>
      <c r="R711" s="170"/>
      <c r="S711" s="170"/>
      <c r="T711" s="171"/>
      <c r="U711" s="165"/>
      <c r="V711" s="165">
        <f>SUM(V712:V731)</f>
        <v>48.93</v>
      </c>
      <c r="W711" s="165"/>
      <c r="X711" s="165"/>
      <c r="Y711" s="165"/>
      <c r="AG711" t="s">
        <v>125</v>
      </c>
    </row>
    <row r="712" spans="1:60" outlineLevel="1" x14ac:dyDescent="0.25">
      <c r="A712" s="173">
        <v>121</v>
      </c>
      <c r="B712" s="174" t="s">
        <v>675</v>
      </c>
      <c r="C712" s="189" t="s">
        <v>676</v>
      </c>
      <c r="D712" s="175" t="s">
        <v>145</v>
      </c>
      <c r="E712" s="176">
        <v>26</v>
      </c>
      <c r="F712" s="177"/>
      <c r="G712" s="178">
        <f>ROUND(E712*F712,2)</f>
        <v>0</v>
      </c>
      <c r="H712" s="177"/>
      <c r="I712" s="178">
        <f>ROUND(E712*H712,2)</f>
        <v>0</v>
      </c>
      <c r="J712" s="177"/>
      <c r="K712" s="178">
        <f>ROUND(E712*J712,2)</f>
        <v>0</v>
      </c>
      <c r="L712" s="178">
        <v>15</v>
      </c>
      <c r="M712" s="178">
        <f>G712*(1+L712/100)</f>
        <v>0</v>
      </c>
      <c r="N712" s="176">
        <v>2.6199999999999999E-3</v>
      </c>
      <c r="O712" s="176">
        <f>ROUND(E712*N712,2)</f>
        <v>7.0000000000000007E-2</v>
      </c>
      <c r="P712" s="176">
        <v>0</v>
      </c>
      <c r="Q712" s="176">
        <f>ROUND(E712*P712,2)</f>
        <v>0</v>
      </c>
      <c r="R712" s="178"/>
      <c r="S712" s="178" t="s">
        <v>129</v>
      </c>
      <c r="T712" s="179" t="s">
        <v>129</v>
      </c>
      <c r="U712" s="157">
        <v>0.52600000000000002</v>
      </c>
      <c r="V712" s="157">
        <f>ROUND(E712*U712,2)</f>
        <v>13.68</v>
      </c>
      <c r="W712" s="157"/>
      <c r="X712" s="157" t="s">
        <v>130</v>
      </c>
      <c r="Y712" s="157" t="s">
        <v>131</v>
      </c>
      <c r="Z712" s="147"/>
      <c r="AA712" s="147"/>
      <c r="AB712" s="147"/>
      <c r="AC712" s="147"/>
      <c r="AD712" s="147"/>
      <c r="AE712" s="147"/>
      <c r="AF712" s="147"/>
      <c r="AG712" s="147" t="s">
        <v>132</v>
      </c>
      <c r="AH712" s="147"/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ht="21" outlineLevel="2" x14ac:dyDescent="0.25">
      <c r="A713" s="154"/>
      <c r="B713" s="155"/>
      <c r="C713" s="255" t="s">
        <v>677</v>
      </c>
      <c r="D713" s="256"/>
      <c r="E713" s="256"/>
      <c r="F713" s="256"/>
      <c r="G713" s="256"/>
      <c r="H713" s="157"/>
      <c r="I713" s="157"/>
      <c r="J713" s="157"/>
      <c r="K713" s="157"/>
      <c r="L713" s="157"/>
      <c r="M713" s="157"/>
      <c r="N713" s="156"/>
      <c r="O713" s="156"/>
      <c r="P713" s="156"/>
      <c r="Q713" s="156"/>
      <c r="R713" s="157"/>
      <c r="S713" s="157"/>
      <c r="T713" s="157"/>
      <c r="U713" s="157"/>
      <c r="V713" s="157"/>
      <c r="W713" s="157"/>
      <c r="X713" s="157"/>
      <c r="Y713" s="157"/>
      <c r="Z713" s="147"/>
      <c r="AA713" s="147"/>
      <c r="AB713" s="147"/>
      <c r="AC713" s="147"/>
      <c r="AD713" s="147"/>
      <c r="AE713" s="147"/>
      <c r="AF713" s="147"/>
      <c r="AG713" s="147" t="s">
        <v>180</v>
      </c>
      <c r="AH713" s="147"/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80" t="str">
        <f>C713</f>
        <v>Položka je kalkulována včetně nákladů na dodání zděří, manžet, odboček, kolen, odskoků, výpustí vody a přechodových kusů.</v>
      </c>
      <c r="BB713" s="147"/>
      <c r="BC713" s="147"/>
      <c r="BD713" s="147"/>
      <c r="BE713" s="147"/>
      <c r="BF713" s="147"/>
      <c r="BG713" s="147"/>
      <c r="BH713" s="147"/>
    </row>
    <row r="714" spans="1:60" outlineLevel="2" x14ac:dyDescent="0.25">
      <c r="A714" s="154"/>
      <c r="B714" s="155"/>
      <c r="C714" s="190" t="s">
        <v>678</v>
      </c>
      <c r="D714" s="158"/>
      <c r="E714" s="159">
        <v>26</v>
      </c>
      <c r="F714" s="157"/>
      <c r="G714" s="157"/>
      <c r="H714" s="157"/>
      <c r="I714" s="157"/>
      <c r="J714" s="157"/>
      <c r="K714" s="157"/>
      <c r="L714" s="157"/>
      <c r="M714" s="157"/>
      <c r="N714" s="156"/>
      <c r="O714" s="156"/>
      <c r="P714" s="156"/>
      <c r="Q714" s="156"/>
      <c r="R714" s="157"/>
      <c r="S714" s="157"/>
      <c r="T714" s="157"/>
      <c r="U714" s="157"/>
      <c r="V714" s="157"/>
      <c r="W714" s="157"/>
      <c r="X714" s="157"/>
      <c r="Y714" s="157"/>
      <c r="Z714" s="147"/>
      <c r="AA714" s="147"/>
      <c r="AB714" s="147"/>
      <c r="AC714" s="147"/>
      <c r="AD714" s="147"/>
      <c r="AE714" s="147"/>
      <c r="AF714" s="147"/>
      <c r="AG714" s="147" t="s">
        <v>134</v>
      </c>
      <c r="AH714" s="147">
        <v>0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1" x14ac:dyDescent="0.25">
      <c r="A715" s="173">
        <v>122</v>
      </c>
      <c r="B715" s="174" t="s">
        <v>679</v>
      </c>
      <c r="C715" s="189" t="s">
        <v>680</v>
      </c>
      <c r="D715" s="175" t="s">
        <v>145</v>
      </c>
      <c r="E715" s="176">
        <v>33.229999999999997</v>
      </c>
      <c r="F715" s="177"/>
      <c r="G715" s="178">
        <f>ROUND(E715*F715,2)</f>
        <v>0</v>
      </c>
      <c r="H715" s="177"/>
      <c r="I715" s="178">
        <f>ROUND(E715*H715,2)</f>
        <v>0</v>
      </c>
      <c r="J715" s="177"/>
      <c r="K715" s="178">
        <f>ROUND(E715*J715,2)</f>
        <v>0</v>
      </c>
      <c r="L715" s="178">
        <v>15</v>
      </c>
      <c r="M715" s="178">
        <f>G715*(1+L715/100)</f>
        <v>0</v>
      </c>
      <c r="N715" s="176">
        <v>2.0799999999999998E-3</v>
      </c>
      <c r="O715" s="176">
        <f>ROUND(E715*N715,2)</f>
        <v>7.0000000000000007E-2</v>
      </c>
      <c r="P715" s="176">
        <v>0</v>
      </c>
      <c r="Q715" s="176">
        <f>ROUND(E715*P715,2)</f>
        <v>0</v>
      </c>
      <c r="R715" s="178"/>
      <c r="S715" s="178" t="s">
        <v>129</v>
      </c>
      <c r="T715" s="179" t="s">
        <v>129</v>
      </c>
      <c r="U715" s="157">
        <v>0.89493</v>
      </c>
      <c r="V715" s="157">
        <f>ROUND(E715*U715,2)</f>
        <v>29.74</v>
      </c>
      <c r="W715" s="157"/>
      <c r="X715" s="157" t="s">
        <v>130</v>
      </c>
      <c r="Y715" s="157" t="s">
        <v>131</v>
      </c>
      <c r="Z715" s="147"/>
      <c r="AA715" s="147"/>
      <c r="AB715" s="147"/>
      <c r="AC715" s="147"/>
      <c r="AD715" s="147"/>
      <c r="AE715" s="147"/>
      <c r="AF715" s="147"/>
      <c r="AG715" s="147" t="s">
        <v>132</v>
      </c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2" x14ac:dyDescent="0.25">
      <c r="A716" s="154"/>
      <c r="B716" s="155"/>
      <c r="C716" s="190" t="s">
        <v>681</v>
      </c>
      <c r="D716" s="158"/>
      <c r="E716" s="159"/>
      <c r="F716" s="157"/>
      <c r="G716" s="157"/>
      <c r="H716" s="157"/>
      <c r="I716" s="157"/>
      <c r="J716" s="157"/>
      <c r="K716" s="157"/>
      <c r="L716" s="157"/>
      <c r="M716" s="157"/>
      <c r="N716" s="156"/>
      <c r="O716" s="156"/>
      <c r="P716" s="156"/>
      <c r="Q716" s="156"/>
      <c r="R716" s="157"/>
      <c r="S716" s="157"/>
      <c r="T716" s="157"/>
      <c r="U716" s="157"/>
      <c r="V716" s="157"/>
      <c r="W716" s="157"/>
      <c r="X716" s="157"/>
      <c r="Y716" s="157"/>
      <c r="Z716" s="147"/>
      <c r="AA716" s="147"/>
      <c r="AB716" s="147"/>
      <c r="AC716" s="147"/>
      <c r="AD716" s="147"/>
      <c r="AE716" s="147"/>
      <c r="AF716" s="147"/>
      <c r="AG716" s="147" t="s">
        <v>134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3" x14ac:dyDescent="0.25">
      <c r="A717" s="154"/>
      <c r="B717" s="155"/>
      <c r="C717" s="190" t="s">
        <v>371</v>
      </c>
      <c r="D717" s="158"/>
      <c r="E717" s="159">
        <v>1.8</v>
      </c>
      <c r="F717" s="157"/>
      <c r="G717" s="157"/>
      <c r="H717" s="157"/>
      <c r="I717" s="157"/>
      <c r="J717" s="157"/>
      <c r="K717" s="157"/>
      <c r="L717" s="157"/>
      <c r="M717" s="157"/>
      <c r="N717" s="156"/>
      <c r="O717" s="156"/>
      <c r="P717" s="156"/>
      <c r="Q717" s="156"/>
      <c r="R717" s="157"/>
      <c r="S717" s="157"/>
      <c r="T717" s="157"/>
      <c r="U717" s="157"/>
      <c r="V717" s="157"/>
      <c r="W717" s="157"/>
      <c r="X717" s="157"/>
      <c r="Y717" s="157"/>
      <c r="Z717" s="147"/>
      <c r="AA717" s="147"/>
      <c r="AB717" s="147"/>
      <c r="AC717" s="147"/>
      <c r="AD717" s="147"/>
      <c r="AE717" s="147"/>
      <c r="AF717" s="147"/>
      <c r="AG717" s="147" t="s">
        <v>134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3" x14ac:dyDescent="0.25">
      <c r="A718" s="154"/>
      <c r="B718" s="155"/>
      <c r="C718" s="190" t="s">
        <v>372</v>
      </c>
      <c r="D718" s="158"/>
      <c r="E718" s="159">
        <v>0.63</v>
      </c>
      <c r="F718" s="157"/>
      <c r="G718" s="157"/>
      <c r="H718" s="157"/>
      <c r="I718" s="157"/>
      <c r="J718" s="157"/>
      <c r="K718" s="157"/>
      <c r="L718" s="157"/>
      <c r="M718" s="157"/>
      <c r="N718" s="156"/>
      <c r="O718" s="156"/>
      <c r="P718" s="156"/>
      <c r="Q718" s="156"/>
      <c r="R718" s="157"/>
      <c r="S718" s="157"/>
      <c r="T718" s="157"/>
      <c r="U718" s="157"/>
      <c r="V718" s="157"/>
      <c r="W718" s="157"/>
      <c r="X718" s="157"/>
      <c r="Y718" s="157"/>
      <c r="Z718" s="147"/>
      <c r="AA718" s="147"/>
      <c r="AB718" s="147"/>
      <c r="AC718" s="147"/>
      <c r="AD718" s="147"/>
      <c r="AE718" s="147"/>
      <c r="AF718" s="147"/>
      <c r="AG718" s="147" t="s">
        <v>134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3" x14ac:dyDescent="0.25">
      <c r="A719" s="154"/>
      <c r="B719" s="155"/>
      <c r="C719" s="190" t="s">
        <v>369</v>
      </c>
      <c r="D719" s="158"/>
      <c r="E719" s="159">
        <v>11.9</v>
      </c>
      <c r="F719" s="157"/>
      <c r="G719" s="157"/>
      <c r="H719" s="157"/>
      <c r="I719" s="157"/>
      <c r="J719" s="157"/>
      <c r="K719" s="157"/>
      <c r="L719" s="157"/>
      <c r="M719" s="157"/>
      <c r="N719" s="156"/>
      <c r="O719" s="156"/>
      <c r="P719" s="156"/>
      <c r="Q719" s="156"/>
      <c r="R719" s="157"/>
      <c r="S719" s="157"/>
      <c r="T719" s="157"/>
      <c r="U719" s="157"/>
      <c r="V719" s="157"/>
      <c r="W719" s="157"/>
      <c r="X719" s="157"/>
      <c r="Y719" s="157"/>
      <c r="Z719" s="147"/>
      <c r="AA719" s="147"/>
      <c r="AB719" s="147"/>
      <c r="AC719" s="147"/>
      <c r="AD719" s="147"/>
      <c r="AE719" s="147"/>
      <c r="AF719" s="147"/>
      <c r="AG719" s="147" t="s">
        <v>134</v>
      </c>
      <c r="AH719" s="147">
        <v>0</v>
      </c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3" x14ac:dyDescent="0.25">
      <c r="A720" s="154"/>
      <c r="B720" s="155"/>
      <c r="C720" s="190" t="s">
        <v>373</v>
      </c>
      <c r="D720" s="158"/>
      <c r="E720" s="159">
        <v>1.8</v>
      </c>
      <c r="F720" s="157"/>
      <c r="G720" s="157"/>
      <c r="H720" s="157"/>
      <c r="I720" s="157"/>
      <c r="J720" s="157"/>
      <c r="K720" s="157"/>
      <c r="L720" s="157"/>
      <c r="M720" s="157"/>
      <c r="N720" s="156"/>
      <c r="O720" s="156"/>
      <c r="P720" s="156"/>
      <c r="Q720" s="156"/>
      <c r="R720" s="157"/>
      <c r="S720" s="157"/>
      <c r="T720" s="157"/>
      <c r="U720" s="157"/>
      <c r="V720" s="157"/>
      <c r="W720" s="157"/>
      <c r="X720" s="157"/>
      <c r="Y720" s="157"/>
      <c r="Z720" s="147"/>
      <c r="AA720" s="147"/>
      <c r="AB720" s="147"/>
      <c r="AC720" s="147"/>
      <c r="AD720" s="147"/>
      <c r="AE720" s="147"/>
      <c r="AF720" s="147"/>
      <c r="AG720" s="147" t="s">
        <v>134</v>
      </c>
      <c r="AH720" s="147">
        <v>0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3" x14ac:dyDescent="0.25">
      <c r="A721" s="154"/>
      <c r="B721" s="155"/>
      <c r="C721" s="190" t="s">
        <v>370</v>
      </c>
      <c r="D721" s="158"/>
      <c r="E721" s="159">
        <v>17.100000000000001</v>
      </c>
      <c r="F721" s="157"/>
      <c r="G721" s="157"/>
      <c r="H721" s="157"/>
      <c r="I721" s="157"/>
      <c r="J721" s="157"/>
      <c r="K721" s="157"/>
      <c r="L721" s="157"/>
      <c r="M721" s="157"/>
      <c r="N721" s="156"/>
      <c r="O721" s="156"/>
      <c r="P721" s="156"/>
      <c r="Q721" s="156"/>
      <c r="R721" s="157"/>
      <c r="S721" s="157"/>
      <c r="T721" s="157"/>
      <c r="U721" s="157"/>
      <c r="V721" s="157"/>
      <c r="W721" s="157"/>
      <c r="X721" s="157"/>
      <c r="Y721" s="157"/>
      <c r="Z721" s="147"/>
      <c r="AA721" s="147"/>
      <c r="AB721" s="147"/>
      <c r="AC721" s="147"/>
      <c r="AD721" s="147"/>
      <c r="AE721" s="147"/>
      <c r="AF721" s="147"/>
      <c r="AG721" s="147" t="s">
        <v>134</v>
      </c>
      <c r="AH721" s="147">
        <v>0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1" x14ac:dyDescent="0.25">
      <c r="A722" s="173">
        <v>123</v>
      </c>
      <c r="B722" s="174" t="s">
        <v>682</v>
      </c>
      <c r="C722" s="189" t="s">
        <v>683</v>
      </c>
      <c r="D722" s="175" t="s">
        <v>145</v>
      </c>
      <c r="E722" s="176">
        <v>33.229999999999997</v>
      </c>
      <c r="F722" s="177"/>
      <c r="G722" s="178">
        <f>ROUND(E722*F722,2)</f>
        <v>0</v>
      </c>
      <c r="H722" s="177"/>
      <c r="I722" s="178">
        <f>ROUND(E722*H722,2)</f>
        <v>0</v>
      </c>
      <c r="J722" s="177"/>
      <c r="K722" s="178">
        <f>ROUND(E722*J722,2)</f>
        <v>0</v>
      </c>
      <c r="L722" s="178">
        <v>15</v>
      </c>
      <c r="M722" s="178">
        <f>G722*(1+L722/100)</f>
        <v>0</v>
      </c>
      <c r="N722" s="176">
        <v>0</v>
      </c>
      <c r="O722" s="176">
        <f>ROUND(E722*N722,2)</f>
        <v>0</v>
      </c>
      <c r="P722" s="176">
        <v>1.3500000000000001E-3</v>
      </c>
      <c r="Q722" s="176">
        <f>ROUND(E722*P722,2)</f>
        <v>0.04</v>
      </c>
      <c r="R722" s="178"/>
      <c r="S722" s="178" t="s">
        <v>129</v>
      </c>
      <c r="T722" s="179" t="s">
        <v>129</v>
      </c>
      <c r="U722" s="157">
        <v>9.1999999999999998E-2</v>
      </c>
      <c r="V722" s="157">
        <f>ROUND(E722*U722,2)</f>
        <v>3.06</v>
      </c>
      <c r="W722" s="157"/>
      <c r="X722" s="157" t="s">
        <v>130</v>
      </c>
      <c r="Y722" s="157" t="s">
        <v>131</v>
      </c>
      <c r="Z722" s="147"/>
      <c r="AA722" s="147"/>
      <c r="AB722" s="147"/>
      <c r="AC722" s="147"/>
      <c r="AD722" s="147"/>
      <c r="AE722" s="147"/>
      <c r="AF722" s="147"/>
      <c r="AG722" s="147" t="s">
        <v>132</v>
      </c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2" x14ac:dyDescent="0.25">
      <c r="A723" s="154"/>
      <c r="B723" s="155"/>
      <c r="C723" s="190" t="s">
        <v>681</v>
      </c>
      <c r="D723" s="158"/>
      <c r="E723" s="159"/>
      <c r="F723" s="157"/>
      <c r="G723" s="157"/>
      <c r="H723" s="157"/>
      <c r="I723" s="157"/>
      <c r="J723" s="157"/>
      <c r="K723" s="157"/>
      <c r="L723" s="157"/>
      <c r="M723" s="157"/>
      <c r="N723" s="156"/>
      <c r="O723" s="156"/>
      <c r="P723" s="156"/>
      <c r="Q723" s="156"/>
      <c r="R723" s="157"/>
      <c r="S723" s="157"/>
      <c r="T723" s="157"/>
      <c r="U723" s="157"/>
      <c r="V723" s="157"/>
      <c r="W723" s="157"/>
      <c r="X723" s="157"/>
      <c r="Y723" s="157"/>
      <c r="Z723" s="147"/>
      <c r="AA723" s="147"/>
      <c r="AB723" s="147"/>
      <c r="AC723" s="147"/>
      <c r="AD723" s="147"/>
      <c r="AE723" s="147"/>
      <c r="AF723" s="147"/>
      <c r="AG723" s="147" t="s">
        <v>134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3" x14ac:dyDescent="0.25">
      <c r="A724" s="154"/>
      <c r="B724" s="155"/>
      <c r="C724" s="190" t="s">
        <v>371</v>
      </c>
      <c r="D724" s="158"/>
      <c r="E724" s="159">
        <v>1.8</v>
      </c>
      <c r="F724" s="157"/>
      <c r="G724" s="157"/>
      <c r="H724" s="157"/>
      <c r="I724" s="157"/>
      <c r="J724" s="157"/>
      <c r="K724" s="157"/>
      <c r="L724" s="157"/>
      <c r="M724" s="157"/>
      <c r="N724" s="156"/>
      <c r="O724" s="156"/>
      <c r="P724" s="156"/>
      <c r="Q724" s="156"/>
      <c r="R724" s="157"/>
      <c r="S724" s="157"/>
      <c r="T724" s="157"/>
      <c r="U724" s="157"/>
      <c r="V724" s="157"/>
      <c r="W724" s="157"/>
      <c r="X724" s="157"/>
      <c r="Y724" s="157"/>
      <c r="Z724" s="147"/>
      <c r="AA724" s="147"/>
      <c r="AB724" s="147"/>
      <c r="AC724" s="147"/>
      <c r="AD724" s="147"/>
      <c r="AE724" s="147"/>
      <c r="AF724" s="147"/>
      <c r="AG724" s="147" t="s">
        <v>134</v>
      </c>
      <c r="AH724" s="147">
        <v>0</v>
      </c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3" x14ac:dyDescent="0.25">
      <c r="A725" s="154"/>
      <c r="B725" s="155"/>
      <c r="C725" s="190" t="s">
        <v>372</v>
      </c>
      <c r="D725" s="158"/>
      <c r="E725" s="159">
        <v>0.63</v>
      </c>
      <c r="F725" s="157"/>
      <c r="G725" s="157"/>
      <c r="H725" s="157"/>
      <c r="I725" s="157"/>
      <c r="J725" s="157"/>
      <c r="K725" s="157"/>
      <c r="L725" s="157"/>
      <c r="M725" s="157"/>
      <c r="N725" s="156"/>
      <c r="O725" s="156"/>
      <c r="P725" s="156"/>
      <c r="Q725" s="156"/>
      <c r="R725" s="157"/>
      <c r="S725" s="157"/>
      <c r="T725" s="157"/>
      <c r="U725" s="157"/>
      <c r="V725" s="157"/>
      <c r="W725" s="157"/>
      <c r="X725" s="157"/>
      <c r="Y725" s="157"/>
      <c r="Z725" s="147"/>
      <c r="AA725" s="147"/>
      <c r="AB725" s="147"/>
      <c r="AC725" s="147"/>
      <c r="AD725" s="147"/>
      <c r="AE725" s="147"/>
      <c r="AF725" s="147"/>
      <c r="AG725" s="147" t="s">
        <v>134</v>
      </c>
      <c r="AH725" s="147">
        <v>0</v>
      </c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3" x14ac:dyDescent="0.25">
      <c r="A726" s="154"/>
      <c r="B726" s="155"/>
      <c r="C726" s="190" t="s">
        <v>369</v>
      </c>
      <c r="D726" s="158"/>
      <c r="E726" s="159">
        <v>11.9</v>
      </c>
      <c r="F726" s="157"/>
      <c r="G726" s="157"/>
      <c r="H726" s="157"/>
      <c r="I726" s="157"/>
      <c r="J726" s="157"/>
      <c r="K726" s="157"/>
      <c r="L726" s="157"/>
      <c r="M726" s="157"/>
      <c r="N726" s="156"/>
      <c r="O726" s="156"/>
      <c r="P726" s="156"/>
      <c r="Q726" s="156"/>
      <c r="R726" s="157"/>
      <c r="S726" s="157"/>
      <c r="T726" s="157"/>
      <c r="U726" s="157"/>
      <c r="V726" s="157"/>
      <c r="W726" s="157"/>
      <c r="X726" s="157"/>
      <c r="Y726" s="157"/>
      <c r="Z726" s="147"/>
      <c r="AA726" s="147"/>
      <c r="AB726" s="147"/>
      <c r="AC726" s="147"/>
      <c r="AD726" s="147"/>
      <c r="AE726" s="147"/>
      <c r="AF726" s="147"/>
      <c r="AG726" s="147" t="s">
        <v>134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3" x14ac:dyDescent="0.25">
      <c r="A727" s="154"/>
      <c r="B727" s="155"/>
      <c r="C727" s="190" t="s">
        <v>373</v>
      </c>
      <c r="D727" s="158"/>
      <c r="E727" s="159">
        <v>1.8</v>
      </c>
      <c r="F727" s="157"/>
      <c r="G727" s="157"/>
      <c r="H727" s="157"/>
      <c r="I727" s="157"/>
      <c r="J727" s="157"/>
      <c r="K727" s="157"/>
      <c r="L727" s="157"/>
      <c r="M727" s="157"/>
      <c r="N727" s="156"/>
      <c r="O727" s="156"/>
      <c r="P727" s="156"/>
      <c r="Q727" s="156"/>
      <c r="R727" s="157"/>
      <c r="S727" s="157"/>
      <c r="T727" s="157"/>
      <c r="U727" s="157"/>
      <c r="V727" s="157"/>
      <c r="W727" s="157"/>
      <c r="X727" s="157"/>
      <c r="Y727" s="157"/>
      <c r="Z727" s="147"/>
      <c r="AA727" s="147"/>
      <c r="AB727" s="147"/>
      <c r="AC727" s="147"/>
      <c r="AD727" s="147"/>
      <c r="AE727" s="147"/>
      <c r="AF727" s="147"/>
      <c r="AG727" s="147" t="s">
        <v>134</v>
      </c>
      <c r="AH727" s="147">
        <v>0</v>
      </c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3" x14ac:dyDescent="0.25">
      <c r="A728" s="154"/>
      <c r="B728" s="155"/>
      <c r="C728" s="190" t="s">
        <v>370</v>
      </c>
      <c r="D728" s="158"/>
      <c r="E728" s="159">
        <v>17.100000000000001</v>
      </c>
      <c r="F728" s="157"/>
      <c r="G728" s="157"/>
      <c r="H728" s="157"/>
      <c r="I728" s="157"/>
      <c r="J728" s="157"/>
      <c r="K728" s="157"/>
      <c r="L728" s="157"/>
      <c r="M728" s="157"/>
      <c r="N728" s="156"/>
      <c r="O728" s="156"/>
      <c r="P728" s="156"/>
      <c r="Q728" s="156"/>
      <c r="R728" s="157"/>
      <c r="S728" s="157"/>
      <c r="T728" s="157"/>
      <c r="U728" s="157"/>
      <c r="V728" s="157"/>
      <c r="W728" s="157"/>
      <c r="X728" s="157"/>
      <c r="Y728" s="157"/>
      <c r="Z728" s="147"/>
      <c r="AA728" s="147"/>
      <c r="AB728" s="147"/>
      <c r="AC728" s="147"/>
      <c r="AD728" s="147"/>
      <c r="AE728" s="147"/>
      <c r="AF728" s="147"/>
      <c r="AG728" s="147" t="s">
        <v>134</v>
      </c>
      <c r="AH728" s="147">
        <v>0</v>
      </c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1" x14ac:dyDescent="0.25">
      <c r="A729" s="173">
        <v>124</v>
      </c>
      <c r="B729" s="174" t="s">
        <v>684</v>
      </c>
      <c r="C729" s="189" t="s">
        <v>685</v>
      </c>
      <c r="D729" s="175" t="s">
        <v>145</v>
      </c>
      <c r="E729" s="176">
        <v>26</v>
      </c>
      <c r="F729" s="177"/>
      <c r="G729" s="178">
        <f>ROUND(E729*F729,2)</f>
        <v>0</v>
      </c>
      <c r="H729" s="177"/>
      <c r="I729" s="178">
        <f>ROUND(E729*H729,2)</f>
        <v>0</v>
      </c>
      <c r="J729" s="177"/>
      <c r="K729" s="178">
        <f>ROUND(E729*J729,2)</f>
        <v>0</v>
      </c>
      <c r="L729" s="178">
        <v>15</v>
      </c>
      <c r="M729" s="178">
        <f>G729*(1+L729/100)</f>
        <v>0</v>
      </c>
      <c r="N729" s="176">
        <v>0</v>
      </c>
      <c r="O729" s="176">
        <f>ROUND(E729*N729,2)</f>
        <v>0</v>
      </c>
      <c r="P729" s="176">
        <v>2.8500000000000001E-3</v>
      </c>
      <c r="Q729" s="176">
        <f>ROUND(E729*P729,2)</f>
        <v>7.0000000000000007E-2</v>
      </c>
      <c r="R729" s="178"/>
      <c r="S729" s="178" t="s">
        <v>129</v>
      </c>
      <c r="T729" s="179" t="s">
        <v>129</v>
      </c>
      <c r="U729" s="157">
        <v>6.9000000000000006E-2</v>
      </c>
      <c r="V729" s="157">
        <f>ROUND(E729*U729,2)</f>
        <v>1.79</v>
      </c>
      <c r="W729" s="157"/>
      <c r="X729" s="157" t="s">
        <v>130</v>
      </c>
      <c r="Y729" s="157" t="s">
        <v>131</v>
      </c>
      <c r="Z729" s="147"/>
      <c r="AA729" s="147"/>
      <c r="AB729" s="147"/>
      <c r="AC729" s="147"/>
      <c r="AD729" s="147"/>
      <c r="AE729" s="147"/>
      <c r="AF729" s="147"/>
      <c r="AG729" s="147" t="s">
        <v>132</v>
      </c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2" x14ac:dyDescent="0.25">
      <c r="A730" s="154"/>
      <c r="B730" s="155"/>
      <c r="C730" s="190" t="s">
        <v>686</v>
      </c>
      <c r="D730" s="158"/>
      <c r="E730" s="159">
        <v>26</v>
      </c>
      <c r="F730" s="157"/>
      <c r="G730" s="157"/>
      <c r="H730" s="157"/>
      <c r="I730" s="157"/>
      <c r="J730" s="157"/>
      <c r="K730" s="157"/>
      <c r="L730" s="157"/>
      <c r="M730" s="157"/>
      <c r="N730" s="156"/>
      <c r="O730" s="156"/>
      <c r="P730" s="156"/>
      <c r="Q730" s="156"/>
      <c r="R730" s="157"/>
      <c r="S730" s="157"/>
      <c r="T730" s="157"/>
      <c r="U730" s="157"/>
      <c r="V730" s="157"/>
      <c r="W730" s="157"/>
      <c r="X730" s="157"/>
      <c r="Y730" s="157"/>
      <c r="Z730" s="147"/>
      <c r="AA730" s="147"/>
      <c r="AB730" s="147"/>
      <c r="AC730" s="147"/>
      <c r="AD730" s="147"/>
      <c r="AE730" s="147"/>
      <c r="AF730" s="147"/>
      <c r="AG730" s="147" t="s">
        <v>134</v>
      </c>
      <c r="AH730" s="147">
        <v>0</v>
      </c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1" x14ac:dyDescent="0.25">
      <c r="A731" s="181">
        <v>125</v>
      </c>
      <c r="B731" s="182" t="s">
        <v>687</v>
      </c>
      <c r="C731" s="192" t="s">
        <v>688</v>
      </c>
      <c r="D731" s="183" t="s">
        <v>626</v>
      </c>
      <c r="E731" s="184">
        <v>0.13724</v>
      </c>
      <c r="F731" s="185"/>
      <c r="G731" s="186">
        <f>ROUND(E731*F731,2)</f>
        <v>0</v>
      </c>
      <c r="H731" s="185"/>
      <c r="I731" s="186">
        <f>ROUND(E731*H731,2)</f>
        <v>0</v>
      </c>
      <c r="J731" s="185"/>
      <c r="K731" s="186">
        <f>ROUND(E731*J731,2)</f>
        <v>0</v>
      </c>
      <c r="L731" s="186">
        <v>15</v>
      </c>
      <c r="M731" s="186">
        <f>G731*(1+L731/100)</f>
        <v>0</v>
      </c>
      <c r="N731" s="184">
        <v>0</v>
      </c>
      <c r="O731" s="184">
        <f>ROUND(E731*N731,2)</f>
        <v>0</v>
      </c>
      <c r="P731" s="184">
        <v>0</v>
      </c>
      <c r="Q731" s="184">
        <f>ROUND(E731*P731,2)</f>
        <v>0</v>
      </c>
      <c r="R731" s="186"/>
      <c r="S731" s="186" t="s">
        <v>129</v>
      </c>
      <c r="T731" s="187" t="s">
        <v>129</v>
      </c>
      <c r="U731" s="157">
        <v>4.82</v>
      </c>
      <c r="V731" s="157">
        <f>ROUND(E731*U731,2)</f>
        <v>0.66</v>
      </c>
      <c r="W731" s="157"/>
      <c r="X731" s="157" t="s">
        <v>627</v>
      </c>
      <c r="Y731" s="157" t="s">
        <v>131</v>
      </c>
      <c r="Z731" s="147"/>
      <c r="AA731" s="147"/>
      <c r="AB731" s="147"/>
      <c r="AC731" s="147"/>
      <c r="AD731" s="147"/>
      <c r="AE731" s="147"/>
      <c r="AF731" s="147"/>
      <c r="AG731" s="147" t="s">
        <v>628</v>
      </c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x14ac:dyDescent="0.25">
      <c r="A732" s="166" t="s">
        <v>124</v>
      </c>
      <c r="B732" s="167" t="s">
        <v>83</v>
      </c>
      <c r="C732" s="188" t="s">
        <v>84</v>
      </c>
      <c r="D732" s="168"/>
      <c r="E732" s="169"/>
      <c r="F732" s="170"/>
      <c r="G732" s="170">
        <f>SUMIF(AG733:AG742,"&lt;&gt;NOR",G733:G742)</f>
        <v>0</v>
      </c>
      <c r="H732" s="170"/>
      <c r="I732" s="170">
        <f>SUM(I733:I742)</f>
        <v>0</v>
      </c>
      <c r="J732" s="170"/>
      <c r="K732" s="170">
        <f>SUM(K733:K742)</f>
        <v>0</v>
      </c>
      <c r="L732" s="170"/>
      <c r="M732" s="170">
        <f>SUM(M733:M742)</f>
        <v>0</v>
      </c>
      <c r="N732" s="169"/>
      <c r="O732" s="169">
        <f>SUM(O733:O742)</f>
        <v>0.05</v>
      </c>
      <c r="P732" s="169"/>
      <c r="Q732" s="169">
        <f>SUM(Q733:Q742)</f>
        <v>0.05</v>
      </c>
      <c r="R732" s="170"/>
      <c r="S732" s="170"/>
      <c r="T732" s="171"/>
      <c r="U732" s="165"/>
      <c r="V732" s="165">
        <f>SUM(V733:V742)</f>
        <v>4.5599999999999996</v>
      </c>
      <c r="W732" s="165"/>
      <c r="X732" s="165"/>
      <c r="Y732" s="165"/>
      <c r="AG732" t="s">
        <v>125</v>
      </c>
    </row>
    <row r="733" spans="1:60" outlineLevel="1" x14ac:dyDescent="0.25">
      <c r="A733" s="173">
        <v>126</v>
      </c>
      <c r="B733" s="174" t="s">
        <v>689</v>
      </c>
      <c r="C733" s="189" t="s">
        <v>690</v>
      </c>
      <c r="D733" s="175" t="s">
        <v>128</v>
      </c>
      <c r="E733" s="176">
        <v>4.71</v>
      </c>
      <c r="F733" s="177"/>
      <c r="G733" s="178">
        <f>ROUND(E733*F733,2)</f>
        <v>0</v>
      </c>
      <c r="H733" s="177"/>
      <c r="I733" s="178">
        <f>ROUND(E733*H733,2)</f>
        <v>0</v>
      </c>
      <c r="J733" s="177"/>
      <c r="K733" s="178">
        <f>ROUND(E733*J733,2)</f>
        <v>0</v>
      </c>
      <c r="L733" s="178">
        <v>15</v>
      </c>
      <c r="M733" s="178">
        <f>G733*(1+L733/100)</f>
        <v>0</v>
      </c>
      <c r="N733" s="176">
        <v>2.9999999999999997E-4</v>
      </c>
      <c r="O733" s="176">
        <f>ROUND(E733*N733,2)</f>
        <v>0</v>
      </c>
      <c r="P733" s="176">
        <v>0</v>
      </c>
      <c r="Q733" s="176">
        <f>ROUND(E733*P733,2)</f>
        <v>0</v>
      </c>
      <c r="R733" s="178"/>
      <c r="S733" s="178" t="s">
        <v>129</v>
      </c>
      <c r="T733" s="179" t="s">
        <v>129</v>
      </c>
      <c r="U733" s="157">
        <v>0.504</v>
      </c>
      <c r="V733" s="157">
        <f>ROUND(E733*U733,2)</f>
        <v>2.37</v>
      </c>
      <c r="W733" s="157"/>
      <c r="X733" s="157" t="s">
        <v>130</v>
      </c>
      <c r="Y733" s="157" t="s">
        <v>131</v>
      </c>
      <c r="Z733" s="147"/>
      <c r="AA733" s="147"/>
      <c r="AB733" s="147"/>
      <c r="AC733" s="147"/>
      <c r="AD733" s="147"/>
      <c r="AE733" s="147"/>
      <c r="AF733" s="147"/>
      <c r="AG733" s="147" t="s">
        <v>132</v>
      </c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2" x14ac:dyDescent="0.25">
      <c r="A734" s="154"/>
      <c r="B734" s="155"/>
      <c r="C734" s="190" t="s">
        <v>691</v>
      </c>
      <c r="D734" s="158"/>
      <c r="E734" s="159"/>
      <c r="F734" s="157"/>
      <c r="G734" s="157"/>
      <c r="H734" s="157"/>
      <c r="I734" s="157"/>
      <c r="J734" s="157"/>
      <c r="K734" s="157"/>
      <c r="L734" s="157"/>
      <c r="M734" s="157"/>
      <c r="N734" s="156"/>
      <c r="O734" s="156"/>
      <c r="P734" s="156"/>
      <c r="Q734" s="156"/>
      <c r="R734" s="157"/>
      <c r="S734" s="157"/>
      <c r="T734" s="157"/>
      <c r="U734" s="157"/>
      <c r="V734" s="157"/>
      <c r="W734" s="157"/>
      <c r="X734" s="157"/>
      <c r="Y734" s="157"/>
      <c r="Z734" s="147"/>
      <c r="AA734" s="147"/>
      <c r="AB734" s="147"/>
      <c r="AC734" s="147"/>
      <c r="AD734" s="147"/>
      <c r="AE734" s="147"/>
      <c r="AF734" s="147"/>
      <c r="AG734" s="147" t="s">
        <v>134</v>
      </c>
      <c r="AH734" s="147">
        <v>0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3" x14ac:dyDescent="0.25">
      <c r="A735" s="154"/>
      <c r="B735" s="155"/>
      <c r="C735" s="190" t="s">
        <v>692</v>
      </c>
      <c r="D735" s="158"/>
      <c r="E735" s="159">
        <v>1.8705000000000001</v>
      </c>
      <c r="F735" s="157"/>
      <c r="G735" s="157"/>
      <c r="H735" s="157"/>
      <c r="I735" s="157"/>
      <c r="J735" s="157"/>
      <c r="K735" s="157"/>
      <c r="L735" s="157"/>
      <c r="M735" s="157"/>
      <c r="N735" s="156"/>
      <c r="O735" s="156"/>
      <c r="P735" s="156"/>
      <c r="Q735" s="156"/>
      <c r="R735" s="157"/>
      <c r="S735" s="157"/>
      <c r="T735" s="157"/>
      <c r="U735" s="157"/>
      <c r="V735" s="157"/>
      <c r="W735" s="157"/>
      <c r="X735" s="157"/>
      <c r="Y735" s="157"/>
      <c r="Z735" s="147"/>
      <c r="AA735" s="147"/>
      <c r="AB735" s="147"/>
      <c r="AC735" s="147"/>
      <c r="AD735" s="147"/>
      <c r="AE735" s="147"/>
      <c r="AF735" s="147"/>
      <c r="AG735" s="147" t="s">
        <v>134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3" x14ac:dyDescent="0.25">
      <c r="A736" s="154"/>
      <c r="B736" s="155"/>
      <c r="C736" s="190" t="s">
        <v>693</v>
      </c>
      <c r="D736" s="158"/>
      <c r="E736" s="159">
        <v>2.8395000000000001</v>
      </c>
      <c r="F736" s="157"/>
      <c r="G736" s="157"/>
      <c r="H736" s="157"/>
      <c r="I736" s="157"/>
      <c r="J736" s="157"/>
      <c r="K736" s="157"/>
      <c r="L736" s="157"/>
      <c r="M736" s="157"/>
      <c r="N736" s="156"/>
      <c r="O736" s="156"/>
      <c r="P736" s="156"/>
      <c r="Q736" s="156"/>
      <c r="R736" s="157"/>
      <c r="S736" s="157"/>
      <c r="T736" s="157"/>
      <c r="U736" s="157"/>
      <c r="V736" s="157"/>
      <c r="W736" s="157"/>
      <c r="X736" s="157"/>
      <c r="Y736" s="157"/>
      <c r="Z736" s="147"/>
      <c r="AA736" s="147"/>
      <c r="AB736" s="147"/>
      <c r="AC736" s="147"/>
      <c r="AD736" s="147"/>
      <c r="AE736" s="147"/>
      <c r="AF736" s="147"/>
      <c r="AG736" s="147" t="s">
        <v>134</v>
      </c>
      <c r="AH736" s="147">
        <v>0</v>
      </c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1" x14ac:dyDescent="0.25">
      <c r="A737" s="173">
        <v>127</v>
      </c>
      <c r="B737" s="174" t="s">
        <v>694</v>
      </c>
      <c r="C737" s="189" t="s">
        <v>695</v>
      </c>
      <c r="D737" s="175" t="s">
        <v>128</v>
      </c>
      <c r="E737" s="176">
        <v>4.71</v>
      </c>
      <c r="F737" s="177"/>
      <c r="G737" s="178">
        <f>ROUND(E737*F737,2)</f>
        <v>0</v>
      </c>
      <c r="H737" s="177"/>
      <c r="I737" s="178">
        <f>ROUND(E737*H737,2)</f>
        <v>0</v>
      </c>
      <c r="J737" s="177"/>
      <c r="K737" s="178">
        <f>ROUND(E737*J737,2)</f>
        <v>0</v>
      </c>
      <c r="L737" s="178">
        <v>15</v>
      </c>
      <c r="M737" s="178">
        <f>G737*(1+L737/100)</f>
        <v>0</v>
      </c>
      <c r="N737" s="176">
        <v>0</v>
      </c>
      <c r="O737" s="176">
        <f>ROUND(E737*N737,2)</f>
        <v>0</v>
      </c>
      <c r="P737" s="176">
        <v>1.098E-2</v>
      </c>
      <c r="Q737" s="176">
        <f>ROUND(E737*P737,2)</f>
        <v>0.05</v>
      </c>
      <c r="R737" s="178"/>
      <c r="S737" s="178" t="s">
        <v>129</v>
      </c>
      <c r="T737" s="179" t="s">
        <v>129</v>
      </c>
      <c r="U737" s="157">
        <v>0.44</v>
      </c>
      <c r="V737" s="157">
        <f>ROUND(E737*U737,2)</f>
        <v>2.0699999999999998</v>
      </c>
      <c r="W737" s="157"/>
      <c r="X737" s="157" t="s">
        <v>130</v>
      </c>
      <c r="Y737" s="157" t="s">
        <v>131</v>
      </c>
      <c r="Z737" s="147"/>
      <c r="AA737" s="147"/>
      <c r="AB737" s="147"/>
      <c r="AC737" s="147"/>
      <c r="AD737" s="147"/>
      <c r="AE737" s="147"/>
      <c r="AF737" s="147"/>
      <c r="AG737" s="147" t="s">
        <v>132</v>
      </c>
      <c r="AH737" s="147"/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2" x14ac:dyDescent="0.25">
      <c r="A738" s="154"/>
      <c r="B738" s="155"/>
      <c r="C738" s="190" t="s">
        <v>691</v>
      </c>
      <c r="D738" s="158"/>
      <c r="E738" s="159"/>
      <c r="F738" s="157"/>
      <c r="G738" s="157"/>
      <c r="H738" s="157"/>
      <c r="I738" s="157"/>
      <c r="J738" s="157"/>
      <c r="K738" s="157"/>
      <c r="L738" s="157"/>
      <c r="M738" s="157"/>
      <c r="N738" s="156"/>
      <c r="O738" s="156"/>
      <c r="P738" s="156"/>
      <c r="Q738" s="156"/>
      <c r="R738" s="157"/>
      <c r="S738" s="157"/>
      <c r="T738" s="157"/>
      <c r="U738" s="157"/>
      <c r="V738" s="157"/>
      <c r="W738" s="157"/>
      <c r="X738" s="157"/>
      <c r="Y738" s="157"/>
      <c r="Z738" s="147"/>
      <c r="AA738" s="147"/>
      <c r="AB738" s="147"/>
      <c r="AC738" s="147"/>
      <c r="AD738" s="147"/>
      <c r="AE738" s="147"/>
      <c r="AF738" s="147"/>
      <c r="AG738" s="147" t="s">
        <v>134</v>
      </c>
      <c r="AH738" s="147">
        <v>0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3" x14ac:dyDescent="0.25">
      <c r="A739" s="154"/>
      <c r="B739" s="155"/>
      <c r="C739" s="190" t="s">
        <v>692</v>
      </c>
      <c r="D739" s="158"/>
      <c r="E739" s="159">
        <v>1.8705000000000001</v>
      </c>
      <c r="F739" s="157"/>
      <c r="G739" s="157"/>
      <c r="H739" s="157"/>
      <c r="I739" s="157"/>
      <c r="J739" s="157"/>
      <c r="K739" s="157"/>
      <c r="L739" s="157"/>
      <c r="M739" s="157"/>
      <c r="N739" s="156"/>
      <c r="O739" s="156"/>
      <c r="P739" s="156"/>
      <c r="Q739" s="156"/>
      <c r="R739" s="157"/>
      <c r="S739" s="157"/>
      <c r="T739" s="157"/>
      <c r="U739" s="157"/>
      <c r="V739" s="157"/>
      <c r="W739" s="157"/>
      <c r="X739" s="157"/>
      <c r="Y739" s="157"/>
      <c r="Z739" s="147"/>
      <c r="AA739" s="147"/>
      <c r="AB739" s="147"/>
      <c r="AC739" s="147"/>
      <c r="AD739" s="147"/>
      <c r="AE739" s="147"/>
      <c r="AF739" s="147"/>
      <c r="AG739" s="147" t="s">
        <v>134</v>
      </c>
      <c r="AH739" s="147">
        <v>0</v>
      </c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3" x14ac:dyDescent="0.25">
      <c r="A740" s="154"/>
      <c r="B740" s="155"/>
      <c r="C740" s="190" t="s">
        <v>693</v>
      </c>
      <c r="D740" s="158"/>
      <c r="E740" s="159">
        <v>2.8395000000000001</v>
      </c>
      <c r="F740" s="157"/>
      <c r="G740" s="157"/>
      <c r="H740" s="157"/>
      <c r="I740" s="157"/>
      <c r="J740" s="157"/>
      <c r="K740" s="157"/>
      <c r="L740" s="157"/>
      <c r="M740" s="157"/>
      <c r="N740" s="156"/>
      <c r="O740" s="156"/>
      <c r="P740" s="156"/>
      <c r="Q740" s="156"/>
      <c r="R740" s="157"/>
      <c r="S740" s="157"/>
      <c r="T740" s="157"/>
      <c r="U740" s="157"/>
      <c r="V740" s="157"/>
      <c r="W740" s="157"/>
      <c r="X740" s="157"/>
      <c r="Y740" s="157"/>
      <c r="Z740" s="147"/>
      <c r="AA740" s="147"/>
      <c r="AB740" s="147"/>
      <c r="AC740" s="147"/>
      <c r="AD740" s="147"/>
      <c r="AE740" s="147"/>
      <c r="AF740" s="147"/>
      <c r="AG740" s="147" t="s">
        <v>134</v>
      </c>
      <c r="AH740" s="147">
        <v>0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1" x14ac:dyDescent="0.25">
      <c r="A741" s="181">
        <v>128</v>
      </c>
      <c r="B741" s="182" t="s">
        <v>696</v>
      </c>
      <c r="C741" s="192" t="s">
        <v>697</v>
      </c>
      <c r="D741" s="183" t="s">
        <v>128</v>
      </c>
      <c r="E741" s="184">
        <v>5</v>
      </c>
      <c r="F741" s="185"/>
      <c r="G741" s="186">
        <f>ROUND(E741*F741,2)</f>
        <v>0</v>
      </c>
      <c r="H741" s="185"/>
      <c r="I741" s="186">
        <f>ROUND(E741*H741,2)</f>
        <v>0</v>
      </c>
      <c r="J741" s="185"/>
      <c r="K741" s="186">
        <f>ROUND(E741*J741,2)</f>
        <v>0</v>
      </c>
      <c r="L741" s="186">
        <v>15</v>
      </c>
      <c r="M741" s="186">
        <f>G741*(1+L741/100)</f>
        <v>0</v>
      </c>
      <c r="N741" s="184">
        <v>9.7999999999999997E-3</v>
      </c>
      <c r="O741" s="184">
        <f>ROUND(E741*N741,2)</f>
        <v>0.05</v>
      </c>
      <c r="P741" s="184">
        <v>0</v>
      </c>
      <c r="Q741" s="184">
        <f>ROUND(E741*P741,2)</f>
        <v>0</v>
      </c>
      <c r="R741" s="186" t="s">
        <v>215</v>
      </c>
      <c r="S741" s="186" t="s">
        <v>129</v>
      </c>
      <c r="T741" s="187" t="s">
        <v>129</v>
      </c>
      <c r="U741" s="157">
        <v>0</v>
      </c>
      <c r="V741" s="157">
        <f>ROUND(E741*U741,2)</f>
        <v>0</v>
      </c>
      <c r="W741" s="157"/>
      <c r="X741" s="157" t="s">
        <v>216</v>
      </c>
      <c r="Y741" s="157" t="s">
        <v>131</v>
      </c>
      <c r="Z741" s="147"/>
      <c r="AA741" s="147"/>
      <c r="AB741" s="147"/>
      <c r="AC741" s="147"/>
      <c r="AD741" s="147"/>
      <c r="AE741" s="147"/>
      <c r="AF741" s="147"/>
      <c r="AG741" s="147" t="s">
        <v>217</v>
      </c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1" x14ac:dyDescent="0.25">
      <c r="A742" s="181">
        <v>129</v>
      </c>
      <c r="B742" s="182" t="s">
        <v>698</v>
      </c>
      <c r="C742" s="192" t="s">
        <v>699</v>
      </c>
      <c r="D742" s="183" t="s">
        <v>626</v>
      </c>
      <c r="E742" s="184">
        <v>5.0410000000000003E-2</v>
      </c>
      <c r="F742" s="185"/>
      <c r="G742" s="186">
        <f>ROUND(E742*F742,2)</f>
        <v>0</v>
      </c>
      <c r="H742" s="185"/>
      <c r="I742" s="186">
        <f>ROUND(E742*H742,2)</f>
        <v>0</v>
      </c>
      <c r="J742" s="185"/>
      <c r="K742" s="186">
        <f>ROUND(E742*J742,2)</f>
        <v>0</v>
      </c>
      <c r="L742" s="186">
        <v>15</v>
      </c>
      <c r="M742" s="186">
        <f>G742*(1+L742/100)</f>
        <v>0</v>
      </c>
      <c r="N742" s="184">
        <v>0</v>
      </c>
      <c r="O742" s="184">
        <f>ROUND(E742*N742,2)</f>
        <v>0</v>
      </c>
      <c r="P742" s="184">
        <v>0</v>
      </c>
      <c r="Q742" s="184">
        <f>ROUND(E742*P742,2)</f>
        <v>0</v>
      </c>
      <c r="R742" s="186"/>
      <c r="S742" s="186" t="s">
        <v>129</v>
      </c>
      <c r="T742" s="187" t="s">
        <v>129</v>
      </c>
      <c r="U742" s="157">
        <v>2.4209999999999998</v>
      </c>
      <c r="V742" s="157">
        <f>ROUND(E742*U742,2)</f>
        <v>0.12</v>
      </c>
      <c r="W742" s="157"/>
      <c r="X742" s="157" t="s">
        <v>627</v>
      </c>
      <c r="Y742" s="157" t="s">
        <v>131</v>
      </c>
      <c r="Z742" s="147"/>
      <c r="AA742" s="147"/>
      <c r="AB742" s="147"/>
      <c r="AC742" s="147"/>
      <c r="AD742" s="147"/>
      <c r="AE742" s="147"/>
      <c r="AF742" s="147"/>
      <c r="AG742" s="147" t="s">
        <v>628</v>
      </c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x14ac:dyDescent="0.25">
      <c r="A743" s="166" t="s">
        <v>124</v>
      </c>
      <c r="B743" s="167" t="s">
        <v>85</v>
      </c>
      <c r="C743" s="188" t="s">
        <v>86</v>
      </c>
      <c r="D743" s="168"/>
      <c r="E743" s="169"/>
      <c r="F743" s="170"/>
      <c r="G743" s="170">
        <f>SUMIF(AG744:AG747,"&lt;&gt;NOR",G744:G747)</f>
        <v>0</v>
      </c>
      <c r="H743" s="170"/>
      <c r="I743" s="170">
        <f>SUM(I744:I747)</f>
        <v>0</v>
      </c>
      <c r="J743" s="170"/>
      <c r="K743" s="170">
        <f>SUM(K744:K747)</f>
        <v>0</v>
      </c>
      <c r="L743" s="170"/>
      <c r="M743" s="170">
        <f>SUM(M744:M747)</f>
        <v>0</v>
      </c>
      <c r="N743" s="169"/>
      <c r="O743" s="169">
        <f>SUM(O744:O747)</f>
        <v>0</v>
      </c>
      <c r="P743" s="169"/>
      <c r="Q743" s="169">
        <f>SUM(Q744:Q747)</f>
        <v>0</v>
      </c>
      <c r="R743" s="170"/>
      <c r="S743" s="170"/>
      <c r="T743" s="171"/>
      <c r="U743" s="165"/>
      <c r="V743" s="165">
        <f>SUM(V744:V747)</f>
        <v>2.16</v>
      </c>
      <c r="W743" s="165"/>
      <c r="X743" s="165"/>
      <c r="Y743" s="165"/>
      <c r="AG743" t="s">
        <v>125</v>
      </c>
    </row>
    <row r="744" spans="1:60" outlineLevel="1" x14ac:dyDescent="0.25">
      <c r="A744" s="173">
        <v>130</v>
      </c>
      <c r="B744" s="174" t="s">
        <v>700</v>
      </c>
      <c r="C744" s="189" t="s">
        <v>701</v>
      </c>
      <c r="D744" s="175" t="s">
        <v>145</v>
      </c>
      <c r="E744" s="176">
        <v>8.3000000000000007</v>
      </c>
      <c r="F744" s="177"/>
      <c r="G744" s="178">
        <f>ROUND(E744*F744,2)</f>
        <v>0</v>
      </c>
      <c r="H744" s="177"/>
      <c r="I744" s="178">
        <f>ROUND(E744*H744,2)</f>
        <v>0</v>
      </c>
      <c r="J744" s="177"/>
      <c r="K744" s="178">
        <f>ROUND(E744*J744,2)</f>
        <v>0</v>
      </c>
      <c r="L744" s="178">
        <v>15</v>
      </c>
      <c r="M744" s="178">
        <f>G744*(1+L744/100)</f>
        <v>0</v>
      </c>
      <c r="N744" s="176">
        <v>0</v>
      </c>
      <c r="O744" s="176">
        <f>ROUND(E744*N744,2)</f>
        <v>0</v>
      </c>
      <c r="P744" s="176">
        <v>0</v>
      </c>
      <c r="Q744" s="176">
        <f>ROUND(E744*P744,2)</f>
        <v>0</v>
      </c>
      <c r="R744" s="178"/>
      <c r="S744" s="178" t="s">
        <v>129</v>
      </c>
      <c r="T744" s="179" t="s">
        <v>129</v>
      </c>
      <c r="U744" s="157">
        <v>0.26</v>
      </c>
      <c r="V744" s="157">
        <f>ROUND(E744*U744,2)</f>
        <v>2.16</v>
      </c>
      <c r="W744" s="157"/>
      <c r="X744" s="157" t="s">
        <v>130</v>
      </c>
      <c r="Y744" s="157" t="s">
        <v>131</v>
      </c>
      <c r="Z744" s="147"/>
      <c r="AA744" s="147"/>
      <c r="AB744" s="147"/>
      <c r="AC744" s="147"/>
      <c r="AD744" s="147"/>
      <c r="AE744" s="147"/>
      <c r="AF744" s="147"/>
      <c r="AG744" s="147" t="s">
        <v>132</v>
      </c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2" x14ac:dyDescent="0.25">
      <c r="A745" s="154"/>
      <c r="B745" s="155"/>
      <c r="C745" s="190" t="s">
        <v>702</v>
      </c>
      <c r="D745" s="158"/>
      <c r="E745" s="159"/>
      <c r="F745" s="157"/>
      <c r="G745" s="157"/>
      <c r="H745" s="157"/>
      <c r="I745" s="157"/>
      <c r="J745" s="157"/>
      <c r="K745" s="157"/>
      <c r="L745" s="157"/>
      <c r="M745" s="157"/>
      <c r="N745" s="156"/>
      <c r="O745" s="156"/>
      <c r="P745" s="156"/>
      <c r="Q745" s="156"/>
      <c r="R745" s="157"/>
      <c r="S745" s="157"/>
      <c r="T745" s="157"/>
      <c r="U745" s="157"/>
      <c r="V745" s="157"/>
      <c r="W745" s="157"/>
      <c r="X745" s="157"/>
      <c r="Y745" s="157"/>
      <c r="Z745" s="147"/>
      <c r="AA745" s="147"/>
      <c r="AB745" s="147"/>
      <c r="AC745" s="147"/>
      <c r="AD745" s="147"/>
      <c r="AE745" s="147"/>
      <c r="AF745" s="147"/>
      <c r="AG745" s="147" t="s">
        <v>134</v>
      </c>
      <c r="AH745" s="147">
        <v>0</v>
      </c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3" x14ac:dyDescent="0.25">
      <c r="A746" s="154"/>
      <c r="B746" s="155"/>
      <c r="C746" s="190" t="s">
        <v>703</v>
      </c>
      <c r="D746" s="158"/>
      <c r="E746" s="159">
        <v>8.3000000000000007</v>
      </c>
      <c r="F746" s="157"/>
      <c r="G746" s="157"/>
      <c r="H746" s="157"/>
      <c r="I746" s="157"/>
      <c r="J746" s="157"/>
      <c r="K746" s="157"/>
      <c r="L746" s="157"/>
      <c r="M746" s="157"/>
      <c r="N746" s="156"/>
      <c r="O746" s="156"/>
      <c r="P746" s="156"/>
      <c r="Q746" s="156"/>
      <c r="R746" s="157"/>
      <c r="S746" s="157"/>
      <c r="T746" s="157"/>
      <c r="U746" s="157"/>
      <c r="V746" s="157"/>
      <c r="W746" s="157"/>
      <c r="X746" s="157"/>
      <c r="Y746" s="157"/>
      <c r="Z746" s="147"/>
      <c r="AA746" s="147"/>
      <c r="AB746" s="147"/>
      <c r="AC746" s="147"/>
      <c r="AD746" s="147"/>
      <c r="AE746" s="147"/>
      <c r="AF746" s="147"/>
      <c r="AG746" s="147" t="s">
        <v>134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ht="20.399999999999999" outlineLevel="1" x14ac:dyDescent="0.25">
      <c r="A747" s="181">
        <v>131</v>
      </c>
      <c r="B747" s="182" t="s">
        <v>704</v>
      </c>
      <c r="C747" s="192" t="s">
        <v>705</v>
      </c>
      <c r="D747" s="183" t="s">
        <v>248</v>
      </c>
      <c r="E747" s="184">
        <v>1</v>
      </c>
      <c r="F747" s="185"/>
      <c r="G747" s="186">
        <f>ROUND(E747*F747,2)</f>
        <v>0</v>
      </c>
      <c r="H747" s="185"/>
      <c r="I747" s="186">
        <f>ROUND(E747*H747,2)</f>
        <v>0</v>
      </c>
      <c r="J747" s="185"/>
      <c r="K747" s="186">
        <f>ROUND(E747*J747,2)</f>
        <v>0</v>
      </c>
      <c r="L747" s="186">
        <v>15</v>
      </c>
      <c r="M747" s="186">
        <f>G747*(1+L747/100)</f>
        <v>0</v>
      </c>
      <c r="N747" s="184">
        <v>0</v>
      </c>
      <c r="O747" s="184">
        <f>ROUND(E747*N747,2)</f>
        <v>0</v>
      </c>
      <c r="P747" s="184">
        <v>0</v>
      </c>
      <c r="Q747" s="184">
        <f>ROUND(E747*P747,2)</f>
        <v>0</v>
      </c>
      <c r="R747" s="186"/>
      <c r="S747" s="186" t="s">
        <v>249</v>
      </c>
      <c r="T747" s="187" t="s">
        <v>250</v>
      </c>
      <c r="U747" s="157">
        <v>0</v>
      </c>
      <c r="V747" s="157">
        <f>ROUND(E747*U747,2)</f>
        <v>0</v>
      </c>
      <c r="W747" s="157"/>
      <c r="X747" s="157" t="s">
        <v>130</v>
      </c>
      <c r="Y747" s="157" t="s">
        <v>131</v>
      </c>
      <c r="Z747" s="147"/>
      <c r="AA747" s="147"/>
      <c r="AB747" s="147"/>
      <c r="AC747" s="147"/>
      <c r="AD747" s="147"/>
      <c r="AE747" s="147"/>
      <c r="AF747" s="147"/>
      <c r="AG747" s="147" t="s">
        <v>132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x14ac:dyDescent="0.25">
      <c r="A748" s="166" t="s">
        <v>124</v>
      </c>
      <c r="B748" s="167" t="s">
        <v>87</v>
      </c>
      <c r="C748" s="188" t="s">
        <v>88</v>
      </c>
      <c r="D748" s="168"/>
      <c r="E748" s="169"/>
      <c r="F748" s="170"/>
      <c r="G748" s="170">
        <f>SUMIF(AG749:AG757,"&lt;&gt;NOR",G749:G757)</f>
        <v>0</v>
      </c>
      <c r="H748" s="170"/>
      <c r="I748" s="170">
        <f>SUM(I749:I757)</f>
        <v>0</v>
      </c>
      <c r="J748" s="170"/>
      <c r="K748" s="170">
        <f>SUM(K749:K757)</f>
        <v>0</v>
      </c>
      <c r="L748" s="170"/>
      <c r="M748" s="170">
        <f>SUM(M749:M757)</f>
        <v>0</v>
      </c>
      <c r="N748" s="169"/>
      <c r="O748" s="169">
        <f>SUM(O749:O757)</f>
        <v>0</v>
      </c>
      <c r="P748" s="169"/>
      <c r="Q748" s="169">
        <f>SUM(Q749:Q757)</f>
        <v>0</v>
      </c>
      <c r="R748" s="170"/>
      <c r="S748" s="170"/>
      <c r="T748" s="171"/>
      <c r="U748" s="165"/>
      <c r="V748" s="165">
        <f>SUM(V749:V757)</f>
        <v>2.9699999999999998</v>
      </c>
      <c r="W748" s="165"/>
      <c r="X748" s="165"/>
      <c r="Y748" s="165"/>
      <c r="AG748" t="s">
        <v>125</v>
      </c>
    </row>
    <row r="749" spans="1:60" outlineLevel="1" x14ac:dyDescent="0.25">
      <c r="A749" s="173">
        <v>132</v>
      </c>
      <c r="B749" s="174" t="s">
        <v>706</v>
      </c>
      <c r="C749" s="189" t="s">
        <v>707</v>
      </c>
      <c r="D749" s="175" t="s">
        <v>128</v>
      </c>
      <c r="E749" s="176">
        <v>4.71</v>
      </c>
      <c r="F749" s="177"/>
      <c r="G749" s="178">
        <f>ROUND(E749*F749,2)</f>
        <v>0</v>
      </c>
      <c r="H749" s="177"/>
      <c r="I749" s="178">
        <f>ROUND(E749*H749,2)</f>
        <v>0</v>
      </c>
      <c r="J749" s="177"/>
      <c r="K749" s="178">
        <f>ROUND(E749*J749,2)</f>
        <v>0</v>
      </c>
      <c r="L749" s="178">
        <v>15</v>
      </c>
      <c r="M749" s="178">
        <f>G749*(1+L749/100)</f>
        <v>0</v>
      </c>
      <c r="N749" s="176">
        <v>3.2000000000000003E-4</v>
      </c>
      <c r="O749" s="176">
        <f>ROUND(E749*N749,2)</f>
        <v>0</v>
      </c>
      <c r="P749" s="176">
        <v>0</v>
      </c>
      <c r="Q749" s="176">
        <f>ROUND(E749*P749,2)</f>
        <v>0</v>
      </c>
      <c r="R749" s="178"/>
      <c r="S749" s="178" t="s">
        <v>129</v>
      </c>
      <c r="T749" s="179" t="s">
        <v>129</v>
      </c>
      <c r="U749" s="157">
        <v>0.3</v>
      </c>
      <c r="V749" s="157">
        <f>ROUND(E749*U749,2)</f>
        <v>1.41</v>
      </c>
      <c r="W749" s="157"/>
      <c r="X749" s="157" t="s">
        <v>130</v>
      </c>
      <c r="Y749" s="157" t="s">
        <v>131</v>
      </c>
      <c r="Z749" s="147"/>
      <c r="AA749" s="147"/>
      <c r="AB749" s="147"/>
      <c r="AC749" s="147"/>
      <c r="AD749" s="147"/>
      <c r="AE749" s="147"/>
      <c r="AF749" s="147"/>
      <c r="AG749" s="147" t="s">
        <v>132</v>
      </c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2" x14ac:dyDescent="0.25">
      <c r="A750" s="154"/>
      <c r="B750" s="155"/>
      <c r="C750" s="255" t="s">
        <v>708</v>
      </c>
      <c r="D750" s="256"/>
      <c r="E750" s="256"/>
      <c r="F750" s="256"/>
      <c r="G750" s="256"/>
      <c r="H750" s="157"/>
      <c r="I750" s="157"/>
      <c r="J750" s="157"/>
      <c r="K750" s="157"/>
      <c r="L750" s="157"/>
      <c r="M750" s="157"/>
      <c r="N750" s="156"/>
      <c r="O750" s="156"/>
      <c r="P750" s="156"/>
      <c r="Q750" s="156"/>
      <c r="R750" s="157"/>
      <c r="S750" s="157"/>
      <c r="T750" s="157"/>
      <c r="U750" s="157"/>
      <c r="V750" s="157"/>
      <c r="W750" s="157"/>
      <c r="X750" s="157"/>
      <c r="Y750" s="157"/>
      <c r="Z750" s="147"/>
      <c r="AA750" s="147"/>
      <c r="AB750" s="147"/>
      <c r="AC750" s="147"/>
      <c r="AD750" s="147"/>
      <c r="AE750" s="147"/>
      <c r="AF750" s="147"/>
      <c r="AG750" s="147" t="s">
        <v>180</v>
      </c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2" x14ac:dyDescent="0.25">
      <c r="A751" s="154"/>
      <c r="B751" s="155"/>
      <c r="C751" s="190" t="s">
        <v>691</v>
      </c>
      <c r="D751" s="158"/>
      <c r="E751" s="159"/>
      <c r="F751" s="157"/>
      <c r="G751" s="157"/>
      <c r="H751" s="157"/>
      <c r="I751" s="157"/>
      <c r="J751" s="157"/>
      <c r="K751" s="157"/>
      <c r="L751" s="157"/>
      <c r="M751" s="157"/>
      <c r="N751" s="156"/>
      <c r="O751" s="156"/>
      <c r="P751" s="156"/>
      <c r="Q751" s="156"/>
      <c r="R751" s="157"/>
      <c r="S751" s="157"/>
      <c r="T751" s="157"/>
      <c r="U751" s="157"/>
      <c r="V751" s="157"/>
      <c r="W751" s="157"/>
      <c r="X751" s="157"/>
      <c r="Y751" s="157"/>
      <c r="Z751" s="147"/>
      <c r="AA751" s="147"/>
      <c r="AB751" s="147"/>
      <c r="AC751" s="147"/>
      <c r="AD751" s="147"/>
      <c r="AE751" s="147"/>
      <c r="AF751" s="147"/>
      <c r="AG751" s="147" t="s">
        <v>134</v>
      </c>
      <c r="AH751" s="147">
        <v>0</v>
      </c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3" x14ac:dyDescent="0.25">
      <c r="A752" s="154"/>
      <c r="B752" s="155"/>
      <c r="C752" s="190" t="s">
        <v>692</v>
      </c>
      <c r="D752" s="158"/>
      <c r="E752" s="159">
        <v>1.8705000000000001</v>
      </c>
      <c r="F752" s="157"/>
      <c r="G752" s="157"/>
      <c r="H752" s="157"/>
      <c r="I752" s="157"/>
      <c r="J752" s="157"/>
      <c r="K752" s="157"/>
      <c r="L752" s="157"/>
      <c r="M752" s="157"/>
      <c r="N752" s="156"/>
      <c r="O752" s="156"/>
      <c r="P752" s="156"/>
      <c r="Q752" s="156"/>
      <c r="R752" s="157"/>
      <c r="S752" s="157"/>
      <c r="T752" s="157"/>
      <c r="U752" s="157"/>
      <c r="V752" s="157"/>
      <c r="W752" s="157"/>
      <c r="X752" s="157"/>
      <c r="Y752" s="157"/>
      <c r="Z752" s="147"/>
      <c r="AA752" s="147"/>
      <c r="AB752" s="147"/>
      <c r="AC752" s="147"/>
      <c r="AD752" s="147"/>
      <c r="AE752" s="147"/>
      <c r="AF752" s="147"/>
      <c r="AG752" s="147" t="s">
        <v>134</v>
      </c>
      <c r="AH752" s="147">
        <v>0</v>
      </c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3" x14ac:dyDescent="0.25">
      <c r="A753" s="154"/>
      <c r="B753" s="155"/>
      <c r="C753" s="190" t="s">
        <v>693</v>
      </c>
      <c r="D753" s="158"/>
      <c r="E753" s="159">
        <v>2.8395000000000001</v>
      </c>
      <c r="F753" s="157"/>
      <c r="G753" s="157"/>
      <c r="H753" s="157"/>
      <c r="I753" s="157"/>
      <c r="J753" s="157"/>
      <c r="K753" s="157"/>
      <c r="L753" s="157"/>
      <c r="M753" s="157"/>
      <c r="N753" s="156"/>
      <c r="O753" s="156"/>
      <c r="P753" s="156"/>
      <c r="Q753" s="156"/>
      <c r="R753" s="157"/>
      <c r="S753" s="157"/>
      <c r="T753" s="157"/>
      <c r="U753" s="157"/>
      <c r="V753" s="157"/>
      <c r="W753" s="157"/>
      <c r="X753" s="157"/>
      <c r="Y753" s="157"/>
      <c r="Z753" s="147"/>
      <c r="AA753" s="147"/>
      <c r="AB753" s="147"/>
      <c r="AC753" s="147"/>
      <c r="AD753" s="147"/>
      <c r="AE753" s="147"/>
      <c r="AF753" s="147"/>
      <c r="AG753" s="147" t="s">
        <v>134</v>
      </c>
      <c r="AH753" s="147">
        <v>0</v>
      </c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1" x14ac:dyDescent="0.25">
      <c r="A754" s="173">
        <v>133</v>
      </c>
      <c r="B754" s="174" t="s">
        <v>709</v>
      </c>
      <c r="C754" s="189" t="s">
        <v>710</v>
      </c>
      <c r="D754" s="175" t="s">
        <v>128</v>
      </c>
      <c r="E754" s="176">
        <v>4.0650000000000004</v>
      </c>
      <c r="F754" s="177"/>
      <c r="G754" s="178">
        <f>ROUND(E754*F754,2)</f>
        <v>0</v>
      </c>
      <c r="H754" s="177"/>
      <c r="I754" s="178">
        <f>ROUND(E754*H754,2)</f>
        <v>0</v>
      </c>
      <c r="J754" s="177"/>
      <c r="K754" s="178">
        <f>ROUND(E754*J754,2)</f>
        <v>0</v>
      </c>
      <c r="L754" s="178">
        <v>15</v>
      </c>
      <c r="M754" s="178">
        <f>G754*(1+L754/100)</f>
        <v>0</v>
      </c>
      <c r="N754" s="176">
        <v>1.2199999999999999E-3</v>
      </c>
      <c r="O754" s="176">
        <f>ROUND(E754*N754,2)</f>
        <v>0</v>
      </c>
      <c r="P754" s="176">
        <v>0</v>
      </c>
      <c r="Q754" s="176">
        <f>ROUND(E754*P754,2)</f>
        <v>0</v>
      </c>
      <c r="R754" s="178"/>
      <c r="S754" s="178" t="s">
        <v>129</v>
      </c>
      <c r="T754" s="179" t="s">
        <v>129</v>
      </c>
      <c r="U754" s="157">
        <v>0.38400000000000001</v>
      </c>
      <c r="V754" s="157">
        <f>ROUND(E754*U754,2)</f>
        <v>1.56</v>
      </c>
      <c r="W754" s="157"/>
      <c r="X754" s="157" t="s">
        <v>130</v>
      </c>
      <c r="Y754" s="157" t="s">
        <v>131</v>
      </c>
      <c r="Z754" s="147"/>
      <c r="AA754" s="147"/>
      <c r="AB754" s="147"/>
      <c r="AC754" s="147"/>
      <c r="AD754" s="147"/>
      <c r="AE754" s="147"/>
      <c r="AF754" s="147"/>
      <c r="AG754" s="147" t="s">
        <v>132</v>
      </c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2" x14ac:dyDescent="0.25">
      <c r="A755" s="154"/>
      <c r="B755" s="155"/>
      <c r="C755" s="190" t="s">
        <v>389</v>
      </c>
      <c r="D755" s="158"/>
      <c r="E755" s="159"/>
      <c r="F755" s="157"/>
      <c r="G755" s="157"/>
      <c r="H755" s="157"/>
      <c r="I755" s="157"/>
      <c r="J755" s="157"/>
      <c r="K755" s="157"/>
      <c r="L755" s="157"/>
      <c r="M755" s="157"/>
      <c r="N755" s="156"/>
      <c r="O755" s="156"/>
      <c r="P755" s="156"/>
      <c r="Q755" s="156"/>
      <c r="R755" s="157"/>
      <c r="S755" s="157"/>
      <c r="T755" s="157"/>
      <c r="U755" s="157"/>
      <c r="V755" s="157"/>
      <c r="W755" s="157"/>
      <c r="X755" s="157"/>
      <c r="Y755" s="157"/>
      <c r="Z755" s="147"/>
      <c r="AA755" s="147"/>
      <c r="AB755" s="147"/>
      <c r="AC755" s="147"/>
      <c r="AD755" s="147"/>
      <c r="AE755" s="147"/>
      <c r="AF755" s="147"/>
      <c r="AG755" s="147" t="s">
        <v>134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3" x14ac:dyDescent="0.25">
      <c r="A756" s="154"/>
      <c r="B756" s="155"/>
      <c r="C756" s="190" t="s">
        <v>711</v>
      </c>
      <c r="D756" s="158"/>
      <c r="E756" s="159">
        <v>4.0650000000000004</v>
      </c>
      <c r="F756" s="157"/>
      <c r="G756" s="157"/>
      <c r="H756" s="157"/>
      <c r="I756" s="157"/>
      <c r="J756" s="157"/>
      <c r="K756" s="157"/>
      <c r="L756" s="157"/>
      <c r="M756" s="157"/>
      <c r="N756" s="156"/>
      <c r="O756" s="156"/>
      <c r="P756" s="156"/>
      <c r="Q756" s="156"/>
      <c r="R756" s="157"/>
      <c r="S756" s="157"/>
      <c r="T756" s="157"/>
      <c r="U756" s="157"/>
      <c r="V756" s="157"/>
      <c r="W756" s="157"/>
      <c r="X756" s="157"/>
      <c r="Y756" s="157"/>
      <c r="Z756" s="147"/>
      <c r="AA756" s="147"/>
      <c r="AB756" s="147"/>
      <c r="AC756" s="147"/>
      <c r="AD756" s="147"/>
      <c r="AE756" s="147"/>
      <c r="AF756" s="147"/>
      <c r="AG756" s="147" t="s">
        <v>134</v>
      </c>
      <c r="AH756" s="147">
        <v>0</v>
      </c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3" x14ac:dyDescent="0.25">
      <c r="A757" s="154"/>
      <c r="B757" s="155"/>
      <c r="C757" s="191" t="s">
        <v>159</v>
      </c>
      <c r="D757" s="160"/>
      <c r="E757" s="161">
        <v>4.0650000000000004</v>
      </c>
      <c r="F757" s="157"/>
      <c r="G757" s="157"/>
      <c r="H757" s="157"/>
      <c r="I757" s="157"/>
      <c r="J757" s="157"/>
      <c r="K757" s="157"/>
      <c r="L757" s="157"/>
      <c r="M757" s="157"/>
      <c r="N757" s="156"/>
      <c r="O757" s="156"/>
      <c r="P757" s="156"/>
      <c r="Q757" s="156"/>
      <c r="R757" s="157"/>
      <c r="S757" s="157"/>
      <c r="T757" s="157"/>
      <c r="U757" s="157"/>
      <c r="V757" s="157"/>
      <c r="W757" s="157"/>
      <c r="X757" s="157"/>
      <c r="Y757" s="157"/>
      <c r="Z757" s="147"/>
      <c r="AA757" s="147"/>
      <c r="AB757" s="147"/>
      <c r="AC757" s="147"/>
      <c r="AD757" s="147"/>
      <c r="AE757" s="147"/>
      <c r="AF757" s="147"/>
      <c r="AG757" s="147" t="s">
        <v>134</v>
      </c>
      <c r="AH757" s="147">
        <v>1</v>
      </c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x14ac:dyDescent="0.25">
      <c r="A758" s="166" t="s">
        <v>124</v>
      </c>
      <c r="B758" s="167" t="s">
        <v>89</v>
      </c>
      <c r="C758" s="188" t="s">
        <v>90</v>
      </c>
      <c r="D758" s="168"/>
      <c r="E758" s="169"/>
      <c r="F758" s="170"/>
      <c r="G758" s="170">
        <f>SUMIF(AG759:AG774,"&lt;&gt;NOR",G759:G774)</f>
        <v>0</v>
      </c>
      <c r="H758" s="170"/>
      <c r="I758" s="170">
        <f>SUM(I759:I774)</f>
        <v>0</v>
      </c>
      <c r="J758" s="170"/>
      <c r="K758" s="170">
        <f>SUM(K759:K774)</f>
        <v>0</v>
      </c>
      <c r="L758" s="170"/>
      <c r="M758" s="170">
        <f>SUM(M759:M774)</f>
        <v>0</v>
      </c>
      <c r="N758" s="169"/>
      <c r="O758" s="169">
        <f>SUM(O759:O774)</f>
        <v>0</v>
      </c>
      <c r="P758" s="169"/>
      <c r="Q758" s="169">
        <f>SUM(Q759:Q774)</f>
        <v>0</v>
      </c>
      <c r="R758" s="170"/>
      <c r="S758" s="170"/>
      <c r="T758" s="171"/>
      <c r="U758" s="165"/>
      <c r="V758" s="165">
        <f>SUM(V759:V774)</f>
        <v>0.18</v>
      </c>
      <c r="W758" s="165"/>
      <c r="X758" s="165"/>
      <c r="Y758" s="165"/>
      <c r="AG758" t="s">
        <v>125</v>
      </c>
    </row>
    <row r="759" spans="1:60" outlineLevel="1" x14ac:dyDescent="0.25">
      <c r="A759" s="173">
        <v>134</v>
      </c>
      <c r="B759" s="174" t="s">
        <v>712</v>
      </c>
      <c r="C759" s="189" t="s">
        <v>713</v>
      </c>
      <c r="D759" s="175" t="s">
        <v>128</v>
      </c>
      <c r="E759" s="176">
        <v>1.95</v>
      </c>
      <c r="F759" s="177"/>
      <c r="G759" s="178">
        <f>ROUND(E759*F759,2)</f>
        <v>0</v>
      </c>
      <c r="H759" s="177"/>
      <c r="I759" s="178">
        <f>ROUND(E759*H759,2)</f>
        <v>0</v>
      </c>
      <c r="J759" s="177"/>
      <c r="K759" s="178">
        <f>ROUND(E759*J759,2)</f>
        <v>0</v>
      </c>
      <c r="L759" s="178">
        <v>15</v>
      </c>
      <c r="M759" s="178">
        <f>G759*(1+L759/100)</f>
        <v>0</v>
      </c>
      <c r="N759" s="176">
        <v>6.9999999999999994E-5</v>
      </c>
      <c r="O759" s="176">
        <f>ROUND(E759*N759,2)</f>
        <v>0</v>
      </c>
      <c r="P759" s="176">
        <v>0</v>
      </c>
      <c r="Q759" s="176">
        <f>ROUND(E759*P759,2)</f>
        <v>0</v>
      </c>
      <c r="R759" s="178"/>
      <c r="S759" s="178" t="s">
        <v>129</v>
      </c>
      <c r="T759" s="179" t="s">
        <v>129</v>
      </c>
      <c r="U759" s="157">
        <v>3.2480000000000002E-2</v>
      </c>
      <c r="V759" s="157">
        <f>ROUND(E759*U759,2)</f>
        <v>0.06</v>
      </c>
      <c r="W759" s="157"/>
      <c r="X759" s="157" t="s">
        <v>130</v>
      </c>
      <c r="Y759" s="157" t="s">
        <v>131</v>
      </c>
      <c r="Z759" s="147"/>
      <c r="AA759" s="147"/>
      <c r="AB759" s="147"/>
      <c r="AC759" s="147"/>
      <c r="AD759" s="147"/>
      <c r="AE759" s="147"/>
      <c r="AF759" s="147"/>
      <c r="AG759" s="147" t="s">
        <v>132</v>
      </c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2" x14ac:dyDescent="0.25">
      <c r="A760" s="154"/>
      <c r="B760" s="155"/>
      <c r="C760" s="190" t="s">
        <v>266</v>
      </c>
      <c r="D760" s="158"/>
      <c r="E760" s="159"/>
      <c r="F760" s="157"/>
      <c r="G760" s="157"/>
      <c r="H760" s="157"/>
      <c r="I760" s="157"/>
      <c r="J760" s="157"/>
      <c r="K760" s="157"/>
      <c r="L760" s="157"/>
      <c r="M760" s="157"/>
      <c r="N760" s="156"/>
      <c r="O760" s="156"/>
      <c r="P760" s="156"/>
      <c r="Q760" s="156"/>
      <c r="R760" s="157"/>
      <c r="S760" s="157"/>
      <c r="T760" s="157"/>
      <c r="U760" s="157"/>
      <c r="V760" s="157"/>
      <c r="W760" s="157"/>
      <c r="X760" s="157"/>
      <c r="Y760" s="157"/>
      <c r="Z760" s="147"/>
      <c r="AA760" s="147"/>
      <c r="AB760" s="147"/>
      <c r="AC760" s="147"/>
      <c r="AD760" s="147"/>
      <c r="AE760" s="147"/>
      <c r="AF760" s="147"/>
      <c r="AG760" s="147" t="s">
        <v>134</v>
      </c>
      <c r="AH760" s="147">
        <v>0</v>
      </c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3" x14ac:dyDescent="0.25">
      <c r="A761" s="154"/>
      <c r="B761" s="155"/>
      <c r="C761" s="190" t="s">
        <v>267</v>
      </c>
      <c r="D761" s="158"/>
      <c r="E761" s="159">
        <v>1.95</v>
      </c>
      <c r="F761" s="157"/>
      <c r="G761" s="157"/>
      <c r="H761" s="157"/>
      <c r="I761" s="157"/>
      <c r="J761" s="157"/>
      <c r="K761" s="157"/>
      <c r="L761" s="157"/>
      <c r="M761" s="157"/>
      <c r="N761" s="156"/>
      <c r="O761" s="156"/>
      <c r="P761" s="156"/>
      <c r="Q761" s="156"/>
      <c r="R761" s="157"/>
      <c r="S761" s="157"/>
      <c r="T761" s="157"/>
      <c r="U761" s="157"/>
      <c r="V761" s="157"/>
      <c r="W761" s="157"/>
      <c r="X761" s="157"/>
      <c r="Y761" s="157"/>
      <c r="Z761" s="147"/>
      <c r="AA761" s="147"/>
      <c r="AB761" s="147"/>
      <c r="AC761" s="147"/>
      <c r="AD761" s="147"/>
      <c r="AE761" s="147"/>
      <c r="AF761" s="147"/>
      <c r="AG761" s="147" t="s">
        <v>134</v>
      </c>
      <c r="AH761" s="147">
        <v>0</v>
      </c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1" x14ac:dyDescent="0.25">
      <c r="A762" s="173">
        <v>135</v>
      </c>
      <c r="B762" s="174" t="s">
        <v>714</v>
      </c>
      <c r="C762" s="189" t="s">
        <v>715</v>
      </c>
      <c r="D762" s="175" t="s">
        <v>128</v>
      </c>
      <c r="E762" s="176">
        <v>0.56850000000000001</v>
      </c>
      <c r="F762" s="177"/>
      <c r="G762" s="178">
        <f>ROUND(E762*F762,2)</f>
        <v>0</v>
      </c>
      <c r="H762" s="177"/>
      <c r="I762" s="178">
        <f>ROUND(E762*H762,2)</f>
        <v>0</v>
      </c>
      <c r="J762" s="177"/>
      <c r="K762" s="178">
        <f>ROUND(E762*J762,2)</f>
        <v>0</v>
      </c>
      <c r="L762" s="178">
        <v>15</v>
      </c>
      <c r="M762" s="178">
        <f>G762*(1+L762/100)</f>
        <v>0</v>
      </c>
      <c r="N762" s="176">
        <v>1.3999999999999999E-4</v>
      </c>
      <c r="O762" s="176">
        <f>ROUND(E762*N762,2)</f>
        <v>0</v>
      </c>
      <c r="P762" s="176">
        <v>0</v>
      </c>
      <c r="Q762" s="176">
        <f>ROUND(E762*P762,2)</f>
        <v>0</v>
      </c>
      <c r="R762" s="178"/>
      <c r="S762" s="178" t="s">
        <v>129</v>
      </c>
      <c r="T762" s="179" t="s">
        <v>129</v>
      </c>
      <c r="U762" s="157">
        <v>0.10191</v>
      </c>
      <c r="V762" s="157">
        <f>ROUND(E762*U762,2)</f>
        <v>0.06</v>
      </c>
      <c r="W762" s="157"/>
      <c r="X762" s="157" t="s">
        <v>130</v>
      </c>
      <c r="Y762" s="157" t="s">
        <v>131</v>
      </c>
      <c r="Z762" s="147"/>
      <c r="AA762" s="147"/>
      <c r="AB762" s="147"/>
      <c r="AC762" s="147"/>
      <c r="AD762" s="147"/>
      <c r="AE762" s="147"/>
      <c r="AF762" s="147"/>
      <c r="AG762" s="147" t="s">
        <v>132</v>
      </c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2" x14ac:dyDescent="0.25">
      <c r="A763" s="154"/>
      <c r="B763" s="155"/>
      <c r="C763" s="190" t="s">
        <v>266</v>
      </c>
      <c r="D763" s="158"/>
      <c r="E763" s="159"/>
      <c r="F763" s="157"/>
      <c r="G763" s="157"/>
      <c r="H763" s="157"/>
      <c r="I763" s="157"/>
      <c r="J763" s="157"/>
      <c r="K763" s="157"/>
      <c r="L763" s="157"/>
      <c r="M763" s="157"/>
      <c r="N763" s="156"/>
      <c r="O763" s="156"/>
      <c r="P763" s="156"/>
      <c r="Q763" s="156"/>
      <c r="R763" s="157"/>
      <c r="S763" s="157"/>
      <c r="T763" s="157"/>
      <c r="U763" s="157"/>
      <c r="V763" s="157"/>
      <c r="W763" s="157"/>
      <c r="X763" s="157"/>
      <c r="Y763" s="157"/>
      <c r="Z763" s="147"/>
      <c r="AA763" s="147"/>
      <c r="AB763" s="147"/>
      <c r="AC763" s="147"/>
      <c r="AD763" s="147"/>
      <c r="AE763" s="147"/>
      <c r="AF763" s="147"/>
      <c r="AG763" s="147" t="s">
        <v>134</v>
      </c>
      <c r="AH763" s="147">
        <v>0</v>
      </c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3" x14ac:dyDescent="0.25">
      <c r="A764" s="154"/>
      <c r="B764" s="155"/>
      <c r="C764" s="190" t="s">
        <v>267</v>
      </c>
      <c r="D764" s="158"/>
      <c r="E764" s="159">
        <v>1.95</v>
      </c>
      <c r="F764" s="157"/>
      <c r="G764" s="157"/>
      <c r="H764" s="157"/>
      <c r="I764" s="157"/>
      <c r="J764" s="157"/>
      <c r="K764" s="157"/>
      <c r="L764" s="157"/>
      <c r="M764" s="157"/>
      <c r="N764" s="156"/>
      <c r="O764" s="156"/>
      <c r="P764" s="156"/>
      <c r="Q764" s="156"/>
      <c r="R764" s="157"/>
      <c r="S764" s="157"/>
      <c r="T764" s="157"/>
      <c r="U764" s="157"/>
      <c r="V764" s="157"/>
      <c r="W764" s="157"/>
      <c r="X764" s="157"/>
      <c r="Y764" s="157"/>
      <c r="Z764" s="147"/>
      <c r="AA764" s="147"/>
      <c r="AB764" s="147"/>
      <c r="AC764" s="147"/>
      <c r="AD764" s="147"/>
      <c r="AE764" s="147"/>
      <c r="AF764" s="147"/>
      <c r="AG764" s="147" t="s">
        <v>134</v>
      </c>
      <c r="AH764" s="147">
        <v>0</v>
      </c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3" x14ac:dyDescent="0.25">
      <c r="A765" s="154"/>
      <c r="B765" s="155"/>
      <c r="C765" s="191" t="s">
        <v>159</v>
      </c>
      <c r="D765" s="160"/>
      <c r="E765" s="161">
        <v>1.95</v>
      </c>
      <c r="F765" s="157"/>
      <c r="G765" s="157"/>
      <c r="H765" s="157"/>
      <c r="I765" s="157"/>
      <c r="J765" s="157"/>
      <c r="K765" s="157"/>
      <c r="L765" s="157"/>
      <c r="M765" s="157"/>
      <c r="N765" s="156"/>
      <c r="O765" s="156"/>
      <c r="P765" s="156"/>
      <c r="Q765" s="156"/>
      <c r="R765" s="157"/>
      <c r="S765" s="157"/>
      <c r="T765" s="157"/>
      <c r="U765" s="157"/>
      <c r="V765" s="157"/>
      <c r="W765" s="157"/>
      <c r="X765" s="157"/>
      <c r="Y765" s="157"/>
      <c r="Z765" s="147"/>
      <c r="AA765" s="147"/>
      <c r="AB765" s="147"/>
      <c r="AC765" s="147"/>
      <c r="AD765" s="147"/>
      <c r="AE765" s="147"/>
      <c r="AF765" s="147"/>
      <c r="AG765" s="147" t="s">
        <v>134</v>
      </c>
      <c r="AH765" s="147">
        <v>1</v>
      </c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3" x14ac:dyDescent="0.25">
      <c r="A766" s="154"/>
      <c r="B766" s="155"/>
      <c r="C766" s="190" t="s">
        <v>716</v>
      </c>
      <c r="D766" s="158"/>
      <c r="E766" s="159"/>
      <c r="F766" s="157"/>
      <c r="G766" s="157"/>
      <c r="H766" s="157"/>
      <c r="I766" s="157"/>
      <c r="J766" s="157"/>
      <c r="K766" s="157"/>
      <c r="L766" s="157"/>
      <c r="M766" s="157"/>
      <c r="N766" s="156"/>
      <c r="O766" s="156"/>
      <c r="P766" s="156"/>
      <c r="Q766" s="156"/>
      <c r="R766" s="157"/>
      <c r="S766" s="157"/>
      <c r="T766" s="157"/>
      <c r="U766" s="157"/>
      <c r="V766" s="157"/>
      <c r="W766" s="157"/>
      <c r="X766" s="157"/>
      <c r="Y766" s="157"/>
      <c r="Z766" s="147"/>
      <c r="AA766" s="147"/>
      <c r="AB766" s="147"/>
      <c r="AC766" s="147"/>
      <c r="AD766" s="147"/>
      <c r="AE766" s="147"/>
      <c r="AF766" s="147"/>
      <c r="AG766" s="147" t="s">
        <v>134</v>
      </c>
      <c r="AH766" s="147">
        <v>0</v>
      </c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3" x14ac:dyDescent="0.25">
      <c r="A767" s="154"/>
      <c r="B767" s="155"/>
      <c r="C767" s="190" t="s">
        <v>717</v>
      </c>
      <c r="D767" s="158"/>
      <c r="E767" s="159">
        <v>7.3170000000000002</v>
      </c>
      <c r="F767" s="157"/>
      <c r="G767" s="157"/>
      <c r="H767" s="157"/>
      <c r="I767" s="157"/>
      <c r="J767" s="157"/>
      <c r="K767" s="157"/>
      <c r="L767" s="157"/>
      <c r="M767" s="157"/>
      <c r="N767" s="156"/>
      <c r="O767" s="156"/>
      <c r="P767" s="156"/>
      <c r="Q767" s="156"/>
      <c r="R767" s="157"/>
      <c r="S767" s="157"/>
      <c r="T767" s="157"/>
      <c r="U767" s="157"/>
      <c r="V767" s="157"/>
      <c r="W767" s="157"/>
      <c r="X767" s="157"/>
      <c r="Y767" s="157"/>
      <c r="Z767" s="147"/>
      <c r="AA767" s="147"/>
      <c r="AB767" s="147"/>
      <c r="AC767" s="147"/>
      <c r="AD767" s="147"/>
      <c r="AE767" s="147"/>
      <c r="AF767" s="147"/>
      <c r="AG767" s="147" t="s">
        <v>134</v>
      </c>
      <c r="AH767" s="147">
        <v>0</v>
      </c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3" x14ac:dyDescent="0.25">
      <c r="A768" s="154"/>
      <c r="B768" s="155"/>
      <c r="C768" s="191" t="s">
        <v>159</v>
      </c>
      <c r="D768" s="160"/>
      <c r="E768" s="161">
        <v>7.3170000000000002</v>
      </c>
      <c r="F768" s="157"/>
      <c r="G768" s="157"/>
      <c r="H768" s="157"/>
      <c r="I768" s="157"/>
      <c r="J768" s="157"/>
      <c r="K768" s="157"/>
      <c r="L768" s="157"/>
      <c r="M768" s="157"/>
      <c r="N768" s="156"/>
      <c r="O768" s="156"/>
      <c r="P768" s="156"/>
      <c r="Q768" s="156"/>
      <c r="R768" s="157"/>
      <c r="S768" s="157"/>
      <c r="T768" s="157"/>
      <c r="U768" s="157"/>
      <c r="V768" s="157"/>
      <c r="W768" s="157"/>
      <c r="X768" s="157"/>
      <c r="Y768" s="157"/>
      <c r="Z768" s="147"/>
      <c r="AA768" s="147"/>
      <c r="AB768" s="147"/>
      <c r="AC768" s="147"/>
      <c r="AD768" s="147"/>
      <c r="AE768" s="147"/>
      <c r="AF768" s="147"/>
      <c r="AG768" s="147" t="s">
        <v>134</v>
      </c>
      <c r="AH768" s="147">
        <v>1</v>
      </c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3" x14ac:dyDescent="0.25">
      <c r="A769" s="154"/>
      <c r="B769" s="155"/>
      <c r="C769" s="190" t="s">
        <v>718</v>
      </c>
      <c r="D769" s="158"/>
      <c r="E769" s="159">
        <v>-4.6334999999999997</v>
      </c>
      <c r="F769" s="157"/>
      <c r="G769" s="157"/>
      <c r="H769" s="157"/>
      <c r="I769" s="157"/>
      <c r="J769" s="157"/>
      <c r="K769" s="157"/>
      <c r="L769" s="157"/>
      <c r="M769" s="157"/>
      <c r="N769" s="156"/>
      <c r="O769" s="156"/>
      <c r="P769" s="156"/>
      <c r="Q769" s="156"/>
      <c r="R769" s="157"/>
      <c r="S769" s="157"/>
      <c r="T769" s="157"/>
      <c r="U769" s="157"/>
      <c r="V769" s="157"/>
      <c r="W769" s="157"/>
      <c r="X769" s="157"/>
      <c r="Y769" s="157"/>
      <c r="Z769" s="147"/>
      <c r="AA769" s="147"/>
      <c r="AB769" s="147"/>
      <c r="AC769" s="147"/>
      <c r="AD769" s="147"/>
      <c r="AE769" s="147"/>
      <c r="AF769" s="147"/>
      <c r="AG769" s="147" t="s">
        <v>134</v>
      </c>
      <c r="AH769" s="147">
        <v>0</v>
      </c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3" x14ac:dyDescent="0.25">
      <c r="A770" s="154"/>
      <c r="B770" s="155"/>
      <c r="C770" s="190" t="s">
        <v>719</v>
      </c>
      <c r="D770" s="158"/>
      <c r="E770" s="159">
        <v>-4.0650000000000004</v>
      </c>
      <c r="F770" s="157"/>
      <c r="G770" s="157"/>
      <c r="H770" s="157"/>
      <c r="I770" s="157"/>
      <c r="J770" s="157"/>
      <c r="K770" s="157"/>
      <c r="L770" s="157"/>
      <c r="M770" s="157"/>
      <c r="N770" s="156"/>
      <c r="O770" s="156"/>
      <c r="P770" s="156"/>
      <c r="Q770" s="156"/>
      <c r="R770" s="157"/>
      <c r="S770" s="157"/>
      <c r="T770" s="157"/>
      <c r="U770" s="157"/>
      <c r="V770" s="157"/>
      <c r="W770" s="157"/>
      <c r="X770" s="157"/>
      <c r="Y770" s="157"/>
      <c r="Z770" s="147"/>
      <c r="AA770" s="147"/>
      <c r="AB770" s="147"/>
      <c r="AC770" s="147"/>
      <c r="AD770" s="147"/>
      <c r="AE770" s="147"/>
      <c r="AF770" s="147"/>
      <c r="AG770" s="147" t="s">
        <v>134</v>
      </c>
      <c r="AH770" s="147">
        <v>0</v>
      </c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3" x14ac:dyDescent="0.25">
      <c r="A771" s="154"/>
      <c r="B771" s="155"/>
      <c r="C771" s="191" t="s">
        <v>159</v>
      </c>
      <c r="D771" s="160"/>
      <c r="E771" s="161">
        <v>-8.6984999999999992</v>
      </c>
      <c r="F771" s="157"/>
      <c r="G771" s="157"/>
      <c r="H771" s="157"/>
      <c r="I771" s="157"/>
      <c r="J771" s="157"/>
      <c r="K771" s="157"/>
      <c r="L771" s="157"/>
      <c r="M771" s="157"/>
      <c r="N771" s="156"/>
      <c r="O771" s="156"/>
      <c r="P771" s="156"/>
      <c r="Q771" s="156"/>
      <c r="R771" s="157"/>
      <c r="S771" s="157"/>
      <c r="T771" s="157"/>
      <c r="U771" s="157"/>
      <c r="V771" s="157"/>
      <c r="W771" s="157"/>
      <c r="X771" s="157"/>
      <c r="Y771" s="157"/>
      <c r="Z771" s="147"/>
      <c r="AA771" s="147"/>
      <c r="AB771" s="147"/>
      <c r="AC771" s="147"/>
      <c r="AD771" s="147"/>
      <c r="AE771" s="147"/>
      <c r="AF771" s="147"/>
      <c r="AG771" s="147" t="s">
        <v>134</v>
      </c>
      <c r="AH771" s="147">
        <v>1</v>
      </c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1" x14ac:dyDescent="0.25">
      <c r="A772" s="173">
        <v>136</v>
      </c>
      <c r="B772" s="174" t="s">
        <v>720</v>
      </c>
      <c r="C772" s="189" t="s">
        <v>721</v>
      </c>
      <c r="D772" s="175" t="s">
        <v>128</v>
      </c>
      <c r="E772" s="176">
        <v>0.56850000000000001</v>
      </c>
      <c r="F772" s="177"/>
      <c r="G772" s="178">
        <f>ROUND(E772*F772,2)</f>
        <v>0</v>
      </c>
      <c r="H772" s="177"/>
      <c r="I772" s="178">
        <f>ROUND(E772*H772,2)</f>
        <v>0</v>
      </c>
      <c r="J772" s="177"/>
      <c r="K772" s="178">
        <f>ROUND(E772*J772,2)</f>
        <v>0</v>
      </c>
      <c r="L772" s="178">
        <v>15</v>
      </c>
      <c r="M772" s="178">
        <f>G772*(1+L772/100)</f>
        <v>0</v>
      </c>
      <c r="N772" s="176">
        <v>1.4999999999999999E-4</v>
      </c>
      <c r="O772" s="176">
        <f>ROUND(E772*N772,2)</f>
        <v>0</v>
      </c>
      <c r="P772" s="176">
        <v>0</v>
      </c>
      <c r="Q772" s="176">
        <f>ROUND(E772*P772,2)</f>
        <v>0</v>
      </c>
      <c r="R772" s="178"/>
      <c r="S772" s="178" t="s">
        <v>129</v>
      </c>
      <c r="T772" s="179" t="s">
        <v>129</v>
      </c>
      <c r="U772" s="157">
        <v>0.10902000000000001</v>
      </c>
      <c r="V772" s="157">
        <f>ROUND(E772*U772,2)</f>
        <v>0.06</v>
      </c>
      <c r="W772" s="157"/>
      <c r="X772" s="157" t="s">
        <v>130</v>
      </c>
      <c r="Y772" s="157" t="s">
        <v>131</v>
      </c>
      <c r="Z772" s="147"/>
      <c r="AA772" s="147"/>
      <c r="AB772" s="147"/>
      <c r="AC772" s="147"/>
      <c r="AD772" s="147"/>
      <c r="AE772" s="147"/>
      <c r="AF772" s="147"/>
      <c r="AG772" s="147" t="s">
        <v>132</v>
      </c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2" x14ac:dyDescent="0.25">
      <c r="A773" s="154"/>
      <c r="B773" s="155"/>
      <c r="C773" s="190" t="s">
        <v>722</v>
      </c>
      <c r="D773" s="158"/>
      <c r="E773" s="159">
        <v>4.6334999999999997</v>
      </c>
      <c r="F773" s="157"/>
      <c r="G773" s="157"/>
      <c r="H773" s="157"/>
      <c r="I773" s="157"/>
      <c r="J773" s="157"/>
      <c r="K773" s="157"/>
      <c r="L773" s="157"/>
      <c r="M773" s="157"/>
      <c r="N773" s="156"/>
      <c r="O773" s="156"/>
      <c r="P773" s="156"/>
      <c r="Q773" s="156"/>
      <c r="R773" s="157"/>
      <c r="S773" s="157"/>
      <c r="T773" s="157"/>
      <c r="U773" s="157"/>
      <c r="V773" s="157"/>
      <c r="W773" s="157"/>
      <c r="X773" s="157"/>
      <c r="Y773" s="157"/>
      <c r="Z773" s="147"/>
      <c r="AA773" s="147"/>
      <c r="AB773" s="147"/>
      <c r="AC773" s="147"/>
      <c r="AD773" s="147"/>
      <c r="AE773" s="147"/>
      <c r="AF773" s="147"/>
      <c r="AG773" s="147" t="s">
        <v>134</v>
      </c>
      <c r="AH773" s="147">
        <v>0</v>
      </c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3" x14ac:dyDescent="0.25">
      <c r="A774" s="154"/>
      <c r="B774" s="155"/>
      <c r="C774" s="190" t="s">
        <v>719</v>
      </c>
      <c r="D774" s="158"/>
      <c r="E774" s="159">
        <v>-4.0650000000000004</v>
      </c>
      <c r="F774" s="157"/>
      <c r="G774" s="157"/>
      <c r="H774" s="157"/>
      <c r="I774" s="157"/>
      <c r="J774" s="157"/>
      <c r="K774" s="157"/>
      <c r="L774" s="157"/>
      <c r="M774" s="157"/>
      <c r="N774" s="156"/>
      <c r="O774" s="156"/>
      <c r="P774" s="156"/>
      <c r="Q774" s="156"/>
      <c r="R774" s="157"/>
      <c r="S774" s="157"/>
      <c r="T774" s="157"/>
      <c r="U774" s="157"/>
      <c r="V774" s="157"/>
      <c r="W774" s="157"/>
      <c r="X774" s="157"/>
      <c r="Y774" s="157"/>
      <c r="Z774" s="147"/>
      <c r="AA774" s="147"/>
      <c r="AB774" s="147"/>
      <c r="AC774" s="147"/>
      <c r="AD774" s="147"/>
      <c r="AE774" s="147"/>
      <c r="AF774" s="147"/>
      <c r="AG774" s="147" t="s">
        <v>134</v>
      </c>
      <c r="AH774" s="147">
        <v>0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x14ac:dyDescent="0.25">
      <c r="A775" s="166" t="s">
        <v>124</v>
      </c>
      <c r="B775" s="167" t="s">
        <v>91</v>
      </c>
      <c r="C775" s="188" t="s">
        <v>92</v>
      </c>
      <c r="D775" s="168"/>
      <c r="E775" s="169"/>
      <c r="F775" s="170"/>
      <c r="G775" s="170">
        <f>SUMIF(AG776:AG799,"&lt;&gt;NOR",G776:G799)</f>
        <v>0</v>
      </c>
      <c r="H775" s="170"/>
      <c r="I775" s="170">
        <f>SUM(I776:I799)</f>
        <v>0</v>
      </c>
      <c r="J775" s="170"/>
      <c r="K775" s="170">
        <f>SUM(K776:K799)</f>
        <v>0</v>
      </c>
      <c r="L775" s="170"/>
      <c r="M775" s="170">
        <f>SUM(M776:M799)</f>
        <v>0</v>
      </c>
      <c r="N775" s="169"/>
      <c r="O775" s="169">
        <f>SUM(O776:O799)</f>
        <v>7.9999999999999988E-2</v>
      </c>
      <c r="P775" s="169"/>
      <c r="Q775" s="169">
        <f>SUM(Q776:Q799)</f>
        <v>0</v>
      </c>
      <c r="R775" s="170"/>
      <c r="S775" s="170"/>
      <c r="T775" s="171"/>
      <c r="U775" s="165"/>
      <c r="V775" s="165">
        <f>SUM(V776:V799)</f>
        <v>23.729999999999997</v>
      </c>
      <c r="W775" s="165"/>
      <c r="X775" s="165"/>
      <c r="Y775" s="165"/>
      <c r="AG775" t="s">
        <v>125</v>
      </c>
    </row>
    <row r="776" spans="1:60" ht="20.399999999999999" outlineLevel="1" x14ac:dyDescent="0.25">
      <c r="A776" s="173">
        <v>137</v>
      </c>
      <c r="B776" s="174" t="s">
        <v>723</v>
      </c>
      <c r="C776" s="189" t="s">
        <v>724</v>
      </c>
      <c r="D776" s="175" t="s">
        <v>145</v>
      </c>
      <c r="E776" s="176">
        <v>58.42</v>
      </c>
      <c r="F776" s="177"/>
      <c r="G776" s="178">
        <f>ROUND(E776*F776,2)</f>
        <v>0</v>
      </c>
      <c r="H776" s="177"/>
      <c r="I776" s="178">
        <f>ROUND(E776*H776,2)</f>
        <v>0</v>
      </c>
      <c r="J776" s="177"/>
      <c r="K776" s="178">
        <f>ROUND(E776*J776,2)</f>
        <v>0</v>
      </c>
      <c r="L776" s="178">
        <v>15</v>
      </c>
      <c r="M776" s="178">
        <f>G776*(1+L776/100)</f>
        <v>0</v>
      </c>
      <c r="N776" s="176">
        <v>9.8999999999999999E-4</v>
      </c>
      <c r="O776" s="176">
        <f>ROUND(E776*N776,2)</f>
        <v>0.06</v>
      </c>
      <c r="P776" s="176">
        <v>0</v>
      </c>
      <c r="Q776" s="176">
        <f>ROUND(E776*P776,2)</f>
        <v>0</v>
      </c>
      <c r="R776" s="178"/>
      <c r="S776" s="178" t="s">
        <v>129</v>
      </c>
      <c r="T776" s="179" t="s">
        <v>129</v>
      </c>
      <c r="U776" s="157">
        <v>0.13</v>
      </c>
      <c r="V776" s="157">
        <f>ROUND(E776*U776,2)</f>
        <v>7.59</v>
      </c>
      <c r="W776" s="157"/>
      <c r="X776" s="157" t="s">
        <v>130</v>
      </c>
      <c r="Y776" s="157" t="s">
        <v>131</v>
      </c>
      <c r="Z776" s="147"/>
      <c r="AA776" s="147"/>
      <c r="AB776" s="147"/>
      <c r="AC776" s="147"/>
      <c r="AD776" s="147"/>
      <c r="AE776" s="147"/>
      <c r="AF776" s="147"/>
      <c r="AG776" s="147" t="s">
        <v>132</v>
      </c>
      <c r="AH776" s="147"/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2" x14ac:dyDescent="0.25">
      <c r="A777" s="154"/>
      <c r="B777" s="155"/>
      <c r="C777" s="255" t="s">
        <v>725</v>
      </c>
      <c r="D777" s="256"/>
      <c r="E777" s="256"/>
      <c r="F777" s="256"/>
      <c r="G777" s="256"/>
      <c r="H777" s="157"/>
      <c r="I777" s="157"/>
      <c r="J777" s="157"/>
      <c r="K777" s="157"/>
      <c r="L777" s="157"/>
      <c r="M777" s="157"/>
      <c r="N777" s="156"/>
      <c r="O777" s="156"/>
      <c r="P777" s="156"/>
      <c r="Q777" s="156"/>
      <c r="R777" s="157"/>
      <c r="S777" s="157"/>
      <c r="T777" s="157"/>
      <c r="U777" s="157"/>
      <c r="V777" s="157"/>
      <c r="W777" s="157"/>
      <c r="X777" s="157"/>
      <c r="Y777" s="157"/>
      <c r="Z777" s="147"/>
      <c r="AA777" s="147"/>
      <c r="AB777" s="147"/>
      <c r="AC777" s="147"/>
      <c r="AD777" s="147"/>
      <c r="AE777" s="147"/>
      <c r="AF777" s="147"/>
      <c r="AG777" s="147" t="s">
        <v>180</v>
      </c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2" x14ac:dyDescent="0.25">
      <c r="A778" s="154"/>
      <c r="B778" s="155"/>
      <c r="C778" s="190" t="s">
        <v>297</v>
      </c>
      <c r="D778" s="158"/>
      <c r="E778" s="159"/>
      <c r="F778" s="157"/>
      <c r="G778" s="157"/>
      <c r="H778" s="157"/>
      <c r="I778" s="157"/>
      <c r="J778" s="157"/>
      <c r="K778" s="157"/>
      <c r="L778" s="157"/>
      <c r="M778" s="157"/>
      <c r="N778" s="156"/>
      <c r="O778" s="156"/>
      <c r="P778" s="156"/>
      <c r="Q778" s="156"/>
      <c r="R778" s="157"/>
      <c r="S778" s="157"/>
      <c r="T778" s="157"/>
      <c r="U778" s="157"/>
      <c r="V778" s="157"/>
      <c r="W778" s="157"/>
      <c r="X778" s="157"/>
      <c r="Y778" s="157"/>
      <c r="Z778" s="147"/>
      <c r="AA778" s="147"/>
      <c r="AB778" s="147"/>
      <c r="AC778" s="147"/>
      <c r="AD778" s="147"/>
      <c r="AE778" s="147"/>
      <c r="AF778" s="147"/>
      <c r="AG778" s="147" t="s">
        <v>134</v>
      </c>
      <c r="AH778" s="147">
        <v>0</v>
      </c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3" x14ac:dyDescent="0.25">
      <c r="A779" s="154"/>
      <c r="B779" s="155"/>
      <c r="C779" s="190" t="s">
        <v>346</v>
      </c>
      <c r="D779" s="158"/>
      <c r="E779" s="159">
        <v>19.25</v>
      </c>
      <c r="F779" s="157"/>
      <c r="G779" s="157"/>
      <c r="H779" s="157"/>
      <c r="I779" s="157"/>
      <c r="J779" s="157"/>
      <c r="K779" s="157"/>
      <c r="L779" s="157"/>
      <c r="M779" s="157"/>
      <c r="N779" s="156"/>
      <c r="O779" s="156"/>
      <c r="P779" s="156"/>
      <c r="Q779" s="156"/>
      <c r="R779" s="157"/>
      <c r="S779" s="157"/>
      <c r="T779" s="157"/>
      <c r="U779" s="157"/>
      <c r="V779" s="157"/>
      <c r="W779" s="157"/>
      <c r="X779" s="157"/>
      <c r="Y779" s="157"/>
      <c r="Z779" s="147"/>
      <c r="AA779" s="147"/>
      <c r="AB779" s="147"/>
      <c r="AC779" s="147"/>
      <c r="AD779" s="147"/>
      <c r="AE779" s="147"/>
      <c r="AF779" s="147"/>
      <c r="AG779" s="147" t="s">
        <v>134</v>
      </c>
      <c r="AH779" s="147">
        <v>0</v>
      </c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3" x14ac:dyDescent="0.25">
      <c r="A780" s="154"/>
      <c r="B780" s="155"/>
      <c r="C780" s="190" t="s">
        <v>300</v>
      </c>
      <c r="D780" s="158"/>
      <c r="E780" s="159"/>
      <c r="F780" s="157"/>
      <c r="G780" s="157"/>
      <c r="H780" s="157"/>
      <c r="I780" s="157"/>
      <c r="J780" s="157"/>
      <c r="K780" s="157"/>
      <c r="L780" s="157"/>
      <c r="M780" s="157"/>
      <c r="N780" s="156"/>
      <c r="O780" s="156"/>
      <c r="P780" s="156"/>
      <c r="Q780" s="156"/>
      <c r="R780" s="157"/>
      <c r="S780" s="157"/>
      <c r="T780" s="157"/>
      <c r="U780" s="157"/>
      <c r="V780" s="157"/>
      <c r="W780" s="157"/>
      <c r="X780" s="157"/>
      <c r="Y780" s="157"/>
      <c r="Z780" s="147"/>
      <c r="AA780" s="147"/>
      <c r="AB780" s="147"/>
      <c r="AC780" s="147"/>
      <c r="AD780" s="147"/>
      <c r="AE780" s="147"/>
      <c r="AF780" s="147"/>
      <c r="AG780" s="147" t="s">
        <v>134</v>
      </c>
      <c r="AH780" s="147">
        <v>0</v>
      </c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3" x14ac:dyDescent="0.25">
      <c r="A781" s="154"/>
      <c r="B781" s="155"/>
      <c r="C781" s="190" t="s">
        <v>348</v>
      </c>
      <c r="D781" s="158"/>
      <c r="E781" s="159">
        <v>9.9600000000000009</v>
      </c>
      <c r="F781" s="157"/>
      <c r="G781" s="157"/>
      <c r="H781" s="157"/>
      <c r="I781" s="157"/>
      <c r="J781" s="157"/>
      <c r="K781" s="157"/>
      <c r="L781" s="157"/>
      <c r="M781" s="157"/>
      <c r="N781" s="156"/>
      <c r="O781" s="156"/>
      <c r="P781" s="156"/>
      <c r="Q781" s="156"/>
      <c r="R781" s="157"/>
      <c r="S781" s="157"/>
      <c r="T781" s="157"/>
      <c r="U781" s="157"/>
      <c r="V781" s="157"/>
      <c r="W781" s="157"/>
      <c r="X781" s="157"/>
      <c r="Y781" s="157"/>
      <c r="Z781" s="147"/>
      <c r="AA781" s="147"/>
      <c r="AB781" s="147"/>
      <c r="AC781" s="147"/>
      <c r="AD781" s="147"/>
      <c r="AE781" s="147"/>
      <c r="AF781" s="147"/>
      <c r="AG781" s="147" t="s">
        <v>134</v>
      </c>
      <c r="AH781" s="147">
        <v>0</v>
      </c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3" x14ac:dyDescent="0.25">
      <c r="A782" s="154"/>
      <c r="B782" s="155"/>
      <c r="C782" s="190" t="s">
        <v>304</v>
      </c>
      <c r="D782" s="158"/>
      <c r="E782" s="159"/>
      <c r="F782" s="157"/>
      <c r="G782" s="157"/>
      <c r="H782" s="157"/>
      <c r="I782" s="157"/>
      <c r="J782" s="157"/>
      <c r="K782" s="157"/>
      <c r="L782" s="157"/>
      <c r="M782" s="157"/>
      <c r="N782" s="156"/>
      <c r="O782" s="156"/>
      <c r="P782" s="156"/>
      <c r="Q782" s="156"/>
      <c r="R782" s="157"/>
      <c r="S782" s="157"/>
      <c r="T782" s="157"/>
      <c r="U782" s="157"/>
      <c r="V782" s="157"/>
      <c r="W782" s="157"/>
      <c r="X782" s="157"/>
      <c r="Y782" s="157"/>
      <c r="Z782" s="147"/>
      <c r="AA782" s="147"/>
      <c r="AB782" s="147"/>
      <c r="AC782" s="147"/>
      <c r="AD782" s="147"/>
      <c r="AE782" s="147"/>
      <c r="AF782" s="147"/>
      <c r="AG782" s="147" t="s">
        <v>134</v>
      </c>
      <c r="AH782" s="147">
        <v>0</v>
      </c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3" x14ac:dyDescent="0.25">
      <c r="A783" s="154"/>
      <c r="B783" s="155"/>
      <c r="C783" s="190" t="s">
        <v>346</v>
      </c>
      <c r="D783" s="158"/>
      <c r="E783" s="159">
        <v>19.25</v>
      </c>
      <c r="F783" s="157"/>
      <c r="G783" s="157"/>
      <c r="H783" s="157"/>
      <c r="I783" s="157"/>
      <c r="J783" s="157"/>
      <c r="K783" s="157"/>
      <c r="L783" s="157"/>
      <c r="M783" s="157"/>
      <c r="N783" s="156"/>
      <c r="O783" s="156"/>
      <c r="P783" s="156"/>
      <c r="Q783" s="156"/>
      <c r="R783" s="157"/>
      <c r="S783" s="157"/>
      <c r="T783" s="157"/>
      <c r="U783" s="157"/>
      <c r="V783" s="157"/>
      <c r="W783" s="157"/>
      <c r="X783" s="157"/>
      <c r="Y783" s="157"/>
      <c r="Z783" s="147"/>
      <c r="AA783" s="147"/>
      <c r="AB783" s="147"/>
      <c r="AC783" s="147"/>
      <c r="AD783" s="147"/>
      <c r="AE783" s="147"/>
      <c r="AF783" s="147"/>
      <c r="AG783" s="147" t="s">
        <v>134</v>
      </c>
      <c r="AH783" s="147">
        <v>0</v>
      </c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3" x14ac:dyDescent="0.25">
      <c r="A784" s="154"/>
      <c r="B784" s="155"/>
      <c r="C784" s="190" t="s">
        <v>305</v>
      </c>
      <c r="D784" s="158"/>
      <c r="E784" s="159"/>
      <c r="F784" s="157"/>
      <c r="G784" s="157"/>
      <c r="H784" s="157"/>
      <c r="I784" s="157"/>
      <c r="J784" s="157"/>
      <c r="K784" s="157"/>
      <c r="L784" s="157"/>
      <c r="M784" s="157"/>
      <c r="N784" s="156"/>
      <c r="O784" s="156"/>
      <c r="P784" s="156"/>
      <c r="Q784" s="156"/>
      <c r="R784" s="157"/>
      <c r="S784" s="157"/>
      <c r="T784" s="157"/>
      <c r="U784" s="157"/>
      <c r="V784" s="157"/>
      <c r="W784" s="157"/>
      <c r="X784" s="157"/>
      <c r="Y784" s="157"/>
      <c r="Z784" s="147"/>
      <c r="AA784" s="147"/>
      <c r="AB784" s="147"/>
      <c r="AC784" s="147"/>
      <c r="AD784" s="147"/>
      <c r="AE784" s="147"/>
      <c r="AF784" s="147"/>
      <c r="AG784" s="147" t="s">
        <v>134</v>
      </c>
      <c r="AH784" s="147">
        <v>0</v>
      </c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3" x14ac:dyDescent="0.25">
      <c r="A785" s="154"/>
      <c r="B785" s="155"/>
      <c r="C785" s="190" t="s">
        <v>348</v>
      </c>
      <c r="D785" s="158"/>
      <c r="E785" s="159">
        <v>9.9600000000000009</v>
      </c>
      <c r="F785" s="157"/>
      <c r="G785" s="157"/>
      <c r="H785" s="157"/>
      <c r="I785" s="157"/>
      <c r="J785" s="157"/>
      <c r="K785" s="157"/>
      <c r="L785" s="157"/>
      <c r="M785" s="157"/>
      <c r="N785" s="156"/>
      <c r="O785" s="156"/>
      <c r="P785" s="156"/>
      <c r="Q785" s="156"/>
      <c r="R785" s="157"/>
      <c r="S785" s="157"/>
      <c r="T785" s="157"/>
      <c r="U785" s="157"/>
      <c r="V785" s="157"/>
      <c r="W785" s="157"/>
      <c r="X785" s="157"/>
      <c r="Y785" s="157"/>
      <c r="Z785" s="147"/>
      <c r="AA785" s="147"/>
      <c r="AB785" s="147"/>
      <c r="AC785" s="147"/>
      <c r="AD785" s="147"/>
      <c r="AE785" s="147"/>
      <c r="AF785" s="147"/>
      <c r="AG785" s="147" t="s">
        <v>134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ht="30.6" outlineLevel="1" x14ac:dyDescent="0.25">
      <c r="A786" s="173">
        <v>138</v>
      </c>
      <c r="B786" s="174" t="s">
        <v>726</v>
      </c>
      <c r="C786" s="189" t="s">
        <v>727</v>
      </c>
      <c r="D786" s="175" t="s">
        <v>145</v>
      </c>
      <c r="E786" s="176">
        <v>14</v>
      </c>
      <c r="F786" s="177"/>
      <c r="G786" s="178">
        <f>ROUND(E786*F786,2)</f>
        <v>0</v>
      </c>
      <c r="H786" s="177"/>
      <c r="I786" s="178">
        <f>ROUND(E786*H786,2)</f>
        <v>0</v>
      </c>
      <c r="J786" s="177"/>
      <c r="K786" s="178">
        <f>ROUND(E786*J786,2)</f>
        <v>0</v>
      </c>
      <c r="L786" s="178">
        <v>15</v>
      </c>
      <c r="M786" s="178">
        <f>G786*(1+L786/100)</f>
        <v>0</v>
      </c>
      <c r="N786" s="176">
        <v>4.6999999999999999E-4</v>
      </c>
      <c r="O786" s="176">
        <f>ROUND(E786*N786,2)</f>
        <v>0.01</v>
      </c>
      <c r="P786" s="176">
        <v>0</v>
      </c>
      <c r="Q786" s="176">
        <f>ROUND(E786*P786,2)</f>
        <v>0</v>
      </c>
      <c r="R786" s="178"/>
      <c r="S786" s="178" t="s">
        <v>129</v>
      </c>
      <c r="T786" s="179" t="s">
        <v>129</v>
      </c>
      <c r="U786" s="157">
        <v>0.49717</v>
      </c>
      <c r="V786" s="157">
        <f>ROUND(E786*U786,2)</f>
        <v>6.96</v>
      </c>
      <c r="W786" s="157"/>
      <c r="X786" s="157" t="s">
        <v>130</v>
      </c>
      <c r="Y786" s="157" t="s">
        <v>131</v>
      </c>
      <c r="Z786" s="147"/>
      <c r="AA786" s="147"/>
      <c r="AB786" s="147"/>
      <c r="AC786" s="147"/>
      <c r="AD786" s="147"/>
      <c r="AE786" s="147"/>
      <c r="AF786" s="147"/>
      <c r="AG786" s="147" t="s">
        <v>132</v>
      </c>
      <c r="AH786" s="147"/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2" x14ac:dyDescent="0.25">
      <c r="A787" s="154"/>
      <c r="B787" s="155"/>
      <c r="C787" s="190" t="s">
        <v>728</v>
      </c>
      <c r="D787" s="158"/>
      <c r="E787" s="159">
        <v>14</v>
      </c>
      <c r="F787" s="157"/>
      <c r="G787" s="157"/>
      <c r="H787" s="157"/>
      <c r="I787" s="157"/>
      <c r="J787" s="157"/>
      <c r="K787" s="157"/>
      <c r="L787" s="157"/>
      <c r="M787" s="157"/>
      <c r="N787" s="156"/>
      <c r="O787" s="156"/>
      <c r="P787" s="156"/>
      <c r="Q787" s="156"/>
      <c r="R787" s="157"/>
      <c r="S787" s="157"/>
      <c r="T787" s="157"/>
      <c r="U787" s="157"/>
      <c r="V787" s="157"/>
      <c r="W787" s="157"/>
      <c r="X787" s="157"/>
      <c r="Y787" s="157"/>
      <c r="Z787" s="147"/>
      <c r="AA787" s="147"/>
      <c r="AB787" s="147"/>
      <c r="AC787" s="147"/>
      <c r="AD787" s="147"/>
      <c r="AE787" s="147"/>
      <c r="AF787" s="147"/>
      <c r="AG787" s="147" t="s">
        <v>134</v>
      </c>
      <c r="AH787" s="147">
        <v>0</v>
      </c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ht="20.399999999999999" outlineLevel="1" x14ac:dyDescent="0.25">
      <c r="A788" s="181">
        <v>139</v>
      </c>
      <c r="B788" s="182" t="s">
        <v>729</v>
      </c>
      <c r="C788" s="192" t="s">
        <v>730</v>
      </c>
      <c r="D788" s="183" t="s">
        <v>378</v>
      </c>
      <c r="E788" s="184">
        <v>2</v>
      </c>
      <c r="F788" s="185"/>
      <c r="G788" s="186">
        <f t="shared" ref="G788:G796" si="14">ROUND(E788*F788,2)</f>
        <v>0</v>
      </c>
      <c r="H788" s="185"/>
      <c r="I788" s="186">
        <f t="shared" ref="I788:I796" si="15">ROUND(E788*H788,2)</f>
        <v>0</v>
      </c>
      <c r="J788" s="185"/>
      <c r="K788" s="186">
        <f t="shared" ref="K788:K796" si="16">ROUND(E788*J788,2)</f>
        <v>0</v>
      </c>
      <c r="L788" s="186">
        <v>15</v>
      </c>
      <c r="M788" s="186">
        <f t="shared" ref="M788:M796" si="17">G788*(1+L788/100)</f>
        <v>0</v>
      </c>
      <c r="N788" s="184">
        <v>2.7999999999999998E-4</v>
      </c>
      <c r="O788" s="184">
        <f t="shared" ref="O788:O796" si="18">ROUND(E788*N788,2)</f>
        <v>0</v>
      </c>
      <c r="P788" s="184">
        <v>0</v>
      </c>
      <c r="Q788" s="184">
        <f t="shared" ref="Q788:Q796" si="19">ROUND(E788*P788,2)</f>
        <v>0</v>
      </c>
      <c r="R788" s="186"/>
      <c r="S788" s="186" t="s">
        <v>129</v>
      </c>
      <c r="T788" s="187" t="s">
        <v>129</v>
      </c>
      <c r="U788" s="157">
        <v>0.24399999999999999</v>
      </c>
      <c r="V788" s="157">
        <f t="shared" ref="V788:V796" si="20">ROUND(E788*U788,2)</f>
        <v>0.49</v>
      </c>
      <c r="W788" s="157"/>
      <c r="X788" s="157" t="s">
        <v>130</v>
      </c>
      <c r="Y788" s="157" t="s">
        <v>131</v>
      </c>
      <c r="Z788" s="147"/>
      <c r="AA788" s="147"/>
      <c r="AB788" s="147"/>
      <c r="AC788" s="147"/>
      <c r="AD788" s="147"/>
      <c r="AE788" s="147"/>
      <c r="AF788" s="147"/>
      <c r="AG788" s="147" t="s">
        <v>132</v>
      </c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ht="20.399999999999999" outlineLevel="1" x14ac:dyDescent="0.25">
      <c r="A789" s="181">
        <v>140</v>
      </c>
      <c r="B789" s="182" t="s">
        <v>731</v>
      </c>
      <c r="C789" s="192" t="s">
        <v>732</v>
      </c>
      <c r="D789" s="183" t="s">
        <v>378</v>
      </c>
      <c r="E789" s="184">
        <v>2</v>
      </c>
      <c r="F789" s="185"/>
      <c r="G789" s="186">
        <f t="shared" si="14"/>
        <v>0</v>
      </c>
      <c r="H789" s="185"/>
      <c r="I789" s="186">
        <f t="shared" si="15"/>
        <v>0</v>
      </c>
      <c r="J789" s="185"/>
      <c r="K789" s="186">
        <f t="shared" si="16"/>
        <v>0</v>
      </c>
      <c r="L789" s="186">
        <v>15</v>
      </c>
      <c r="M789" s="186">
        <f t="shared" si="17"/>
        <v>0</v>
      </c>
      <c r="N789" s="184">
        <v>1.1E-4</v>
      </c>
      <c r="O789" s="184">
        <f t="shared" si="18"/>
        <v>0</v>
      </c>
      <c r="P789" s="184">
        <v>0</v>
      </c>
      <c r="Q789" s="184">
        <f t="shared" si="19"/>
        <v>0</v>
      </c>
      <c r="R789" s="186"/>
      <c r="S789" s="186" t="s">
        <v>129</v>
      </c>
      <c r="T789" s="187" t="s">
        <v>129</v>
      </c>
      <c r="U789" s="157">
        <v>0.24399999999999999</v>
      </c>
      <c r="V789" s="157">
        <f t="shared" si="20"/>
        <v>0.49</v>
      </c>
      <c r="W789" s="157"/>
      <c r="X789" s="157" t="s">
        <v>130</v>
      </c>
      <c r="Y789" s="157" t="s">
        <v>131</v>
      </c>
      <c r="Z789" s="147"/>
      <c r="AA789" s="147"/>
      <c r="AB789" s="147"/>
      <c r="AC789" s="147"/>
      <c r="AD789" s="147"/>
      <c r="AE789" s="147"/>
      <c r="AF789" s="147"/>
      <c r="AG789" s="147" t="s">
        <v>132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ht="20.399999999999999" outlineLevel="1" x14ac:dyDescent="0.25">
      <c r="A790" s="181">
        <v>141</v>
      </c>
      <c r="B790" s="182" t="s">
        <v>733</v>
      </c>
      <c r="C790" s="192" t="s">
        <v>734</v>
      </c>
      <c r="D790" s="183" t="s">
        <v>378</v>
      </c>
      <c r="E790" s="184">
        <v>2</v>
      </c>
      <c r="F790" s="185"/>
      <c r="G790" s="186">
        <f t="shared" si="14"/>
        <v>0</v>
      </c>
      <c r="H790" s="185"/>
      <c r="I790" s="186">
        <f t="shared" si="15"/>
        <v>0</v>
      </c>
      <c r="J790" s="185"/>
      <c r="K790" s="186">
        <f t="shared" si="16"/>
        <v>0</v>
      </c>
      <c r="L790" s="186">
        <v>15</v>
      </c>
      <c r="M790" s="186">
        <f t="shared" si="17"/>
        <v>0</v>
      </c>
      <c r="N790" s="184">
        <v>2.0000000000000001E-4</v>
      </c>
      <c r="O790" s="184">
        <f t="shared" si="18"/>
        <v>0</v>
      </c>
      <c r="P790" s="184">
        <v>0</v>
      </c>
      <c r="Q790" s="184">
        <f t="shared" si="19"/>
        <v>0</v>
      </c>
      <c r="R790" s="186"/>
      <c r="S790" s="186" t="s">
        <v>129</v>
      </c>
      <c r="T790" s="187" t="s">
        <v>129</v>
      </c>
      <c r="U790" s="157">
        <v>0.24399999999999999</v>
      </c>
      <c r="V790" s="157">
        <f t="shared" si="20"/>
        <v>0.49</v>
      </c>
      <c r="W790" s="157"/>
      <c r="X790" s="157" t="s">
        <v>130</v>
      </c>
      <c r="Y790" s="157" t="s">
        <v>131</v>
      </c>
      <c r="Z790" s="147"/>
      <c r="AA790" s="147"/>
      <c r="AB790" s="147"/>
      <c r="AC790" s="147"/>
      <c r="AD790" s="147"/>
      <c r="AE790" s="147"/>
      <c r="AF790" s="147"/>
      <c r="AG790" s="147" t="s">
        <v>132</v>
      </c>
      <c r="AH790" s="147"/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ht="20.399999999999999" outlineLevel="1" x14ac:dyDescent="0.25">
      <c r="A791" s="181">
        <v>142</v>
      </c>
      <c r="B791" s="182" t="s">
        <v>735</v>
      </c>
      <c r="C791" s="192" t="s">
        <v>736</v>
      </c>
      <c r="D791" s="183" t="s">
        <v>378</v>
      </c>
      <c r="E791" s="184">
        <v>4</v>
      </c>
      <c r="F791" s="185"/>
      <c r="G791" s="186">
        <f t="shared" si="14"/>
        <v>0</v>
      </c>
      <c r="H791" s="185"/>
      <c r="I791" s="186">
        <f t="shared" si="15"/>
        <v>0</v>
      </c>
      <c r="J791" s="185"/>
      <c r="K791" s="186">
        <f t="shared" si="16"/>
        <v>0</v>
      </c>
      <c r="L791" s="186">
        <v>15</v>
      </c>
      <c r="M791" s="186">
        <f t="shared" si="17"/>
        <v>0</v>
      </c>
      <c r="N791" s="184">
        <v>2.9999999999999997E-4</v>
      </c>
      <c r="O791" s="184">
        <f t="shared" si="18"/>
        <v>0</v>
      </c>
      <c r="P791" s="184">
        <v>0</v>
      </c>
      <c r="Q791" s="184">
        <f t="shared" si="19"/>
        <v>0</v>
      </c>
      <c r="R791" s="186"/>
      <c r="S791" s="186" t="s">
        <v>129</v>
      </c>
      <c r="T791" s="187" t="s">
        <v>129</v>
      </c>
      <c r="U791" s="157">
        <v>0.35216999999999998</v>
      </c>
      <c r="V791" s="157">
        <f t="shared" si="20"/>
        <v>1.41</v>
      </c>
      <c r="W791" s="157"/>
      <c r="X791" s="157" t="s">
        <v>130</v>
      </c>
      <c r="Y791" s="157" t="s">
        <v>131</v>
      </c>
      <c r="Z791" s="147"/>
      <c r="AA791" s="147"/>
      <c r="AB791" s="147"/>
      <c r="AC791" s="147"/>
      <c r="AD791" s="147"/>
      <c r="AE791" s="147"/>
      <c r="AF791" s="147"/>
      <c r="AG791" s="147" t="s">
        <v>132</v>
      </c>
      <c r="AH791" s="147"/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ht="20.399999999999999" outlineLevel="1" x14ac:dyDescent="0.25">
      <c r="A792" s="181">
        <v>143</v>
      </c>
      <c r="B792" s="182" t="s">
        <v>737</v>
      </c>
      <c r="C792" s="192" t="s">
        <v>738</v>
      </c>
      <c r="D792" s="183" t="s">
        <v>378</v>
      </c>
      <c r="E792" s="184">
        <v>2</v>
      </c>
      <c r="F792" s="185"/>
      <c r="G792" s="186">
        <f t="shared" si="14"/>
        <v>0</v>
      </c>
      <c r="H792" s="185"/>
      <c r="I792" s="186">
        <f t="shared" si="15"/>
        <v>0</v>
      </c>
      <c r="J792" s="185"/>
      <c r="K792" s="186">
        <f t="shared" si="16"/>
        <v>0</v>
      </c>
      <c r="L792" s="186">
        <v>15</v>
      </c>
      <c r="M792" s="186">
        <f t="shared" si="17"/>
        <v>0</v>
      </c>
      <c r="N792" s="184">
        <v>3.64E-3</v>
      </c>
      <c r="O792" s="184">
        <f t="shared" si="18"/>
        <v>0.01</v>
      </c>
      <c r="P792" s="184">
        <v>0</v>
      </c>
      <c r="Q792" s="184">
        <f t="shared" si="19"/>
        <v>0</v>
      </c>
      <c r="R792" s="186"/>
      <c r="S792" s="186" t="s">
        <v>129</v>
      </c>
      <c r="T792" s="187" t="s">
        <v>129</v>
      </c>
      <c r="U792" s="157">
        <v>0.871</v>
      </c>
      <c r="V792" s="157">
        <f t="shared" si="20"/>
        <v>1.74</v>
      </c>
      <c r="W792" s="157"/>
      <c r="X792" s="157" t="s">
        <v>130</v>
      </c>
      <c r="Y792" s="157" t="s">
        <v>131</v>
      </c>
      <c r="Z792" s="147"/>
      <c r="AA792" s="147"/>
      <c r="AB792" s="147"/>
      <c r="AC792" s="147"/>
      <c r="AD792" s="147"/>
      <c r="AE792" s="147"/>
      <c r="AF792" s="147"/>
      <c r="AG792" s="147" t="s">
        <v>132</v>
      </c>
      <c r="AH792" s="147"/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1" x14ac:dyDescent="0.25">
      <c r="A793" s="181">
        <v>144</v>
      </c>
      <c r="B793" s="182" t="s">
        <v>739</v>
      </c>
      <c r="C793" s="192" t="s">
        <v>740</v>
      </c>
      <c r="D793" s="183" t="s">
        <v>145</v>
      </c>
      <c r="E793" s="184">
        <v>10</v>
      </c>
      <c r="F793" s="185"/>
      <c r="G793" s="186">
        <f t="shared" si="14"/>
        <v>0</v>
      </c>
      <c r="H793" s="185"/>
      <c r="I793" s="186">
        <f t="shared" si="15"/>
        <v>0</v>
      </c>
      <c r="J793" s="185"/>
      <c r="K793" s="186">
        <f t="shared" si="16"/>
        <v>0</v>
      </c>
      <c r="L793" s="186">
        <v>15</v>
      </c>
      <c r="M793" s="186">
        <f t="shared" si="17"/>
        <v>0</v>
      </c>
      <c r="N793" s="184">
        <v>0</v>
      </c>
      <c r="O793" s="184">
        <f t="shared" si="18"/>
        <v>0</v>
      </c>
      <c r="P793" s="184">
        <v>0</v>
      </c>
      <c r="Q793" s="184">
        <f t="shared" si="19"/>
        <v>0</v>
      </c>
      <c r="R793" s="186"/>
      <c r="S793" s="186" t="s">
        <v>129</v>
      </c>
      <c r="T793" s="187" t="s">
        <v>129</v>
      </c>
      <c r="U793" s="157">
        <v>3.4000000000000002E-2</v>
      </c>
      <c r="V793" s="157">
        <f t="shared" si="20"/>
        <v>0.34</v>
      </c>
      <c r="W793" s="157"/>
      <c r="X793" s="157" t="s">
        <v>130</v>
      </c>
      <c r="Y793" s="157" t="s">
        <v>131</v>
      </c>
      <c r="Z793" s="147"/>
      <c r="AA793" s="147"/>
      <c r="AB793" s="147"/>
      <c r="AC793" s="147"/>
      <c r="AD793" s="147"/>
      <c r="AE793" s="147"/>
      <c r="AF793" s="147"/>
      <c r="AG793" s="147" t="s">
        <v>132</v>
      </c>
      <c r="AH793" s="147"/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1" x14ac:dyDescent="0.25">
      <c r="A794" s="181">
        <v>145</v>
      </c>
      <c r="B794" s="182" t="s">
        <v>741</v>
      </c>
      <c r="C794" s="192" t="s">
        <v>742</v>
      </c>
      <c r="D794" s="183" t="s">
        <v>378</v>
      </c>
      <c r="E794" s="184">
        <v>1</v>
      </c>
      <c r="F794" s="185"/>
      <c r="G794" s="186">
        <f t="shared" si="14"/>
        <v>0</v>
      </c>
      <c r="H794" s="185"/>
      <c r="I794" s="186">
        <f t="shared" si="15"/>
        <v>0</v>
      </c>
      <c r="J794" s="185"/>
      <c r="K794" s="186">
        <f t="shared" si="16"/>
        <v>0</v>
      </c>
      <c r="L794" s="186">
        <v>15</v>
      </c>
      <c r="M794" s="186">
        <f t="shared" si="17"/>
        <v>0</v>
      </c>
      <c r="N794" s="184">
        <v>0</v>
      </c>
      <c r="O794" s="184">
        <f t="shared" si="18"/>
        <v>0</v>
      </c>
      <c r="P794" s="184">
        <v>0</v>
      </c>
      <c r="Q794" s="184">
        <f t="shared" si="19"/>
        <v>0</v>
      </c>
      <c r="R794" s="186"/>
      <c r="S794" s="186" t="s">
        <v>129</v>
      </c>
      <c r="T794" s="187" t="s">
        <v>129</v>
      </c>
      <c r="U794" s="157">
        <v>0.52</v>
      </c>
      <c r="V794" s="157">
        <f t="shared" si="20"/>
        <v>0.52</v>
      </c>
      <c r="W794" s="157"/>
      <c r="X794" s="157" t="s">
        <v>130</v>
      </c>
      <c r="Y794" s="157" t="s">
        <v>131</v>
      </c>
      <c r="Z794" s="147"/>
      <c r="AA794" s="147"/>
      <c r="AB794" s="147"/>
      <c r="AC794" s="147"/>
      <c r="AD794" s="147"/>
      <c r="AE794" s="147"/>
      <c r="AF794" s="147"/>
      <c r="AG794" s="147" t="s">
        <v>132</v>
      </c>
      <c r="AH794" s="147"/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1" x14ac:dyDescent="0.25">
      <c r="A795" s="181">
        <v>146</v>
      </c>
      <c r="B795" s="182" t="s">
        <v>743</v>
      </c>
      <c r="C795" s="192" t="s">
        <v>744</v>
      </c>
      <c r="D795" s="183" t="s">
        <v>378</v>
      </c>
      <c r="E795" s="184">
        <v>1</v>
      </c>
      <c r="F795" s="185"/>
      <c r="G795" s="186">
        <f t="shared" si="14"/>
        <v>0</v>
      </c>
      <c r="H795" s="185"/>
      <c r="I795" s="186">
        <f t="shared" si="15"/>
        <v>0</v>
      </c>
      <c r="J795" s="185"/>
      <c r="K795" s="186">
        <f t="shared" si="16"/>
        <v>0</v>
      </c>
      <c r="L795" s="186">
        <v>15</v>
      </c>
      <c r="M795" s="186">
        <f t="shared" si="17"/>
        <v>0</v>
      </c>
      <c r="N795" s="184">
        <v>0</v>
      </c>
      <c r="O795" s="184">
        <f t="shared" si="18"/>
        <v>0</v>
      </c>
      <c r="P795" s="184">
        <v>0</v>
      </c>
      <c r="Q795" s="184">
        <f t="shared" si="19"/>
        <v>0</v>
      </c>
      <c r="R795" s="186"/>
      <c r="S795" s="186" t="s">
        <v>129</v>
      </c>
      <c r="T795" s="187" t="s">
        <v>129</v>
      </c>
      <c r="U795" s="157">
        <v>0.22500000000000001</v>
      </c>
      <c r="V795" s="157">
        <f t="shared" si="20"/>
        <v>0.23</v>
      </c>
      <c r="W795" s="157"/>
      <c r="X795" s="157" t="s">
        <v>130</v>
      </c>
      <c r="Y795" s="157" t="s">
        <v>131</v>
      </c>
      <c r="Z795" s="147"/>
      <c r="AA795" s="147"/>
      <c r="AB795" s="147"/>
      <c r="AC795" s="147"/>
      <c r="AD795" s="147"/>
      <c r="AE795" s="147"/>
      <c r="AF795" s="147"/>
      <c r="AG795" s="147" t="s">
        <v>132</v>
      </c>
      <c r="AH795" s="147"/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1" x14ac:dyDescent="0.25">
      <c r="A796" s="173">
        <v>147</v>
      </c>
      <c r="B796" s="174" t="s">
        <v>745</v>
      </c>
      <c r="C796" s="189" t="s">
        <v>746</v>
      </c>
      <c r="D796" s="175" t="s">
        <v>145</v>
      </c>
      <c r="E796" s="176">
        <v>14</v>
      </c>
      <c r="F796" s="177"/>
      <c r="G796" s="178">
        <f t="shared" si="14"/>
        <v>0</v>
      </c>
      <c r="H796" s="177"/>
      <c r="I796" s="178">
        <f t="shared" si="15"/>
        <v>0</v>
      </c>
      <c r="J796" s="177"/>
      <c r="K796" s="178">
        <f t="shared" si="16"/>
        <v>0</v>
      </c>
      <c r="L796" s="178">
        <v>15</v>
      </c>
      <c r="M796" s="178">
        <f t="shared" si="17"/>
        <v>0</v>
      </c>
      <c r="N796" s="176">
        <v>0</v>
      </c>
      <c r="O796" s="176">
        <f t="shared" si="18"/>
        <v>0</v>
      </c>
      <c r="P796" s="176">
        <v>0</v>
      </c>
      <c r="Q796" s="176">
        <f t="shared" si="19"/>
        <v>0</v>
      </c>
      <c r="R796" s="178"/>
      <c r="S796" s="178" t="s">
        <v>129</v>
      </c>
      <c r="T796" s="179" t="s">
        <v>129</v>
      </c>
      <c r="U796" s="157">
        <v>0.248</v>
      </c>
      <c r="V796" s="157">
        <f t="shared" si="20"/>
        <v>3.47</v>
      </c>
      <c r="W796" s="157"/>
      <c r="X796" s="157" t="s">
        <v>130</v>
      </c>
      <c r="Y796" s="157" t="s">
        <v>131</v>
      </c>
      <c r="Z796" s="147"/>
      <c r="AA796" s="147"/>
      <c r="AB796" s="147"/>
      <c r="AC796" s="147"/>
      <c r="AD796" s="147"/>
      <c r="AE796" s="147"/>
      <c r="AF796" s="147"/>
      <c r="AG796" s="147" t="s">
        <v>132</v>
      </c>
      <c r="AH796" s="147"/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2" x14ac:dyDescent="0.25">
      <c r="A797" s="154"/>
      <c r="B797" s="155"/>
      <c r="C797" s="190" t="s">
        <v>728</v>
      </c>
      <c r="D797" s="158"/>
      <c r="E797" s="159">
        <v>14</v>
      </c>
      <c r="F797" s="157"/>
      <c r="G797" s="157"/>
      <c r="H797" s="157"/>
      <c r="I797" s="157"/>
      <c r="J797" s="157"/>
      <c r="K797" s="157"/>
      <c r="L797" s="157"/>
      <c r="M797" s="157"/>
      <c r="N797" s="156"/>
      <c r="O797" s="156"/>
      <c r="P797" s="156"/>
      <c r="Q797" s="156"/>
      <c r="R797" s="157"/>
      <c r="S797" s="157"/>
      <c r="T797" s="157"/>
      <c r="U797" s="157"/>
      <c r="V797" s="157"/>
      <c r="W797" s="157"/>
      <c r="X797" s="157"/>
      <c r="Y797" s="157"/>
      <c r="Z797" s="147"/>
      <c r="AA797" s="147"/>
      <c r="AB797" s="147"/>
      <c r="AC797" s="147"/>
      <c r="AD797" s="147"/>
      <c r="AE797" s="147"/>
      <c r="AF797" s="147"/>
      <c r="AG797" s="147" t="s">
        <v>134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ht="20.399999999999999" outlineLevel="1" x14ac:dyDescent="0.25">
      <c r="A798" s="181">
        <v>148</v>
      </c>
      <c r="B798" s="182" t="s">
        <v>747</v>
      </c>
      <c r="C798" s="192" t="s">
        <v>748</v>
      </c>
      <c r="D798" s="183" t="s">
        <v>455</v>
      </c>
      <c r="E798" s="184">
        <v>1</v>
      </c>
      <c r="F798" s="185"/>
      <c r="G798" s="186">
        <f>ROUND(E798*F798,2)</f>
        <v>0</v>
      </c>
      <c r="H798" s="185"/>
      <c r="I798" s="186">
        <f>ROUND(E798*H798,2)</f>
        <v>0</v>
      </c>
      <c r="J798" s="185"/>
      <c r="K798" s="186">
        <f>ROUND(E798*J798,2)</f>
        <v>0</v>
      </c>
      <c r="L798" s="186">
        <v>15</v>
      </c>
      <c r="M798" s="186">
        <f>G798*(1+L798/100)</f>
        <v>0</v>
      </c>
      <c r="N798" s="184">
        <v>0</v>
      </c>
      <c r="O798" s="184">
        <f>ROUND(E798*N798,2)</f>
        <v>0</v>
      </c>
      <c r="P798" s="184">
        <v>0</v>
      </c>
      <c r="Q798" s="184">
        <f>ROUND(E798*P798,2)</f>
        <v>0</v>
      </c>
      <c r="R798" s="186"/>
      <c r="S798" s="186" t="s">
        <v>249</v>
      </c>
      <c r="T798" s="187" t="s">
        <v>250</v>
      </c>
      <c r="U798" s="157">
        <v>0</v>
      </c>
      <c r="V798" s="157">
        <f>ROUND(E798*U798,2)</f>
        <v>0</v>
      </c>
      <c r="W798" s="157"/>
      <c r="X798" s="157" t="s">
        <v>130</v>
      </c>
      <c r="Y798" s="157" t="s">
        <v>131</v>
      </c>
      <c r="Z798" s="147"/>
      <c r="AA798" s="147"/>
      <c r="AB798" s="147"/>
      <c r="AC798" s="147"/>
      <c r="AD798" s="147"/>
      <c r="AE798" s="147"/>
      <c r="AF798" s="147"/>
      <c r="AG798" s="147" t="s">
        <v>132</v>
      </c>
      <c r="AH798" s="147"/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1" x14ac:dyDescent="0.25">
      <c r="A799" s="181">
        <v>149</v>
      </c>
      <c r="B799" s="182" t="s">
        <v>749</v>
      </c>
      <c r="C799" s="192" t="s">
        <v>750</v>
      </c>
      <c r="D799" s="183" t="s">
        <v>378</v>
      </c>
      <c r="E799" s="184">
        <v>1</v>
      </c>
      <c r="F799" s="185"/>
      <c r="G799" s="186">
        <f>ROUND(E799*F799,2)</f>
        <v>0</v>
      </c>
      <c r="H799" s="185"/>
      <c r="I799" s="186">
        <f>ROUND(E799*H799,2)</f>
        <v>0</v>
      </c>
      <c r="J799" s="185"/>
      <c r="K799" s="186">
        <f>ROUND(E799*J799,2)</f>
        <v>0</v>
      </c>
      <c r="L799" s="186">
        <v>15</v>
      </c>
      <c r="M799" s="186">
        <f>G799*(1+L799/100)</f>
        <v>0</v>
      </c>
      <c r="N799" s="184">
        <v>2E-3</v>
      </c>
      <c r="O799" s="184">
        <f>ROUND(E799*N799,2)</f>
        <v>0</v>
      </c>
      <c r="P799" s="184">
        <v>0</v>
      </c>
      <c r="Q799" s="184">
        <f>ROUND(E799*P799,2)</f>
        <v>0</v>
      </c>
      <c r="R799" s="186" t="s">
        <v>215</v>
      </c>
      <c r="S799" s="186" t="s">
        <v>129</v>
      </c>
      <c r="T799" s="187" t="s">
        <v>129</v>
      </c>
      <c r="U799" s="157">
        <v>0</v>
      </c>
      <c r="V799" s="157">
        <f>ROUND(E799*U799,2)</f>
        <v>0</v>
      </c>
      <c r="W799" s="157"/>
      <c r="X799" s="157" t="s">
        <v>216</v>
      </c>
      <c r="Y799" s="157" t="s">
        <v>131</v>
      </c>
      <c r="Z799" s="147"/>
      <c r="AA799" s="147"/>
      <c r="AB799" s="147"/>
      <c r="AC799" s="147"/>
      <c r="AD799" s="147"/>
      <c r="AE799" s="147"/>
      <c r="AF799" s="147"/>
      <c r="AG799" s="147" t="s">
        <v>217</v>
      </c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x14ac:dyDescent="0.25">
      <c r="A800" s="166" t="s">
        <v>124</v>
      </c>
      <c r="B800" s="167" t="s">
        <v>93</v>
      </c>
      <c r="C800" s="188" t="s">
        <v>94</v>
      </c>
      <c r="D800" s="168"/>
      <c r="E800" s="169"/>
      <c r="F800" s="170"/>
      <c r="G800" s="170">
        <f>SUMIF(AG801:AG823,"&lt;&gt;NOR",G801:G823)</f>
        <v>0</v>
      </c>
      <c r="H800" s="170"/>
      <c r="I800" s="170">
        <f>SUM(I801:I823)</f>
        <v>0</v>
      </c>
      <c r="J800" s="170"/>
      <c r="K800" s="170">
        <f>SUM(K801:K823)</f>
        <v>0</v>
      </c>
      <c r="L800" s="170"/>
      <c r="M800" s="170">
        <f>SUM(M801:M823)</f>
        <v>0</v>
      </c>
      <c r="N800" s="169"/>
      <c r="O800" s="169">
        <f>SUM(O801:O823)</f>
        <v>0</v>
      </c>
      <c r="P800" s="169"/>
      <c r="Q800" s="169">
        <f>SUM(Q801:Q823)</f>
        <v>0</v>
      </c>
      <c r="R800" s="170"/>
      <c r="S800" s="170"/>
      <c r="T800" s="171"/>
      <c r="U800" s="165"/>
      <c r="V800" s="165">
        <f>SUM(V801:V823)</f>
        <v>231.3</v>
      </c>
      <c r="W800" s="165"/>
      <c r="X800" s="165"/>
      <c r="Y800" s="165"/>
      <c r="AG800" t="s">
        <v>125</v>
      </c>
    </row>
    <row r="801" spans="1:60" outlineLevel="1" x14ac:dyDescent="0.25">
      <c r="A801" s="173">
        <v>150</v>
      </c>
      <c r="B801" s="174" t="s">
        <v>751</v>
      </c>
      <c r="C801" s="189" t="s">
        <v>752</v>
      </c>
      <c r="D801" s="175" t="s">
        <v>626</v>
      </c>
      <c r="E801" s="176">
        <v>0.11</v>
      </c>
      <c r="F801" s="177"/>
      <c r="G801" s="178">
        <f>ROUND(E801*F801,2)</f>
        <v>0</v>
      </c>
      <c r="H801" s="177"/>
      <c r="I801" s="178">
        <f>ROUND(E801*H801,2)</f>
        <v>0</v>
      </c>
      <c r="J801" s="177"/>
      <c r="K801" s="178">
        <f>ROUND(E801*J801,2)</f>
        <v>0</v>
      </c>
      <c r="L801" s="178">
        <v>15</v>
      </c>
      <c r="M801" s="178">
        <f>G801*(1+L801/100)</f>
        <v>0</v>
      </c>
      <c r="N801" s="176">
        <v>0</v>
      </c>
      <c r="O801" s="176">
        <f>ROUND(E801*N801,2)</f>
        <v>0</v>
      </c>
      <c r="P801" s="176">
        <v>0</v>
      </c>
      <c r="Q801" s="176">
        <f>ROUND(E801*P801,2)</f>
        <v>0</v>
      </c>
      <c r="R801" s="178"/>
      <c r="S801" s="178" t="s">
        <v>129</v>
      </c>
      <c r="T801" s="179" t="s">
        <v>129</v>
      </c>
      <c r="U801" s="157">
        <v>0</v>
      </c>
      <c r="V801" s="157">
        <f>ROUND(E801*U801,2)</f>
        <v>0</v>
      </c>
      <c r="W801" s="157"/>
      <c r="X801" s="157" t="s">
        <v>130</v>
      </c>
      <c r="Y801" s="157" t="s">
        <v>131</v>
      </c>
      <c r="Z801" s="147"/>
      <c r="AA801" s="147"/>
      <c r="AB801" s="147"/>
      <c r="AC801" s="147"/>
      <c r="AD801" s="147"/>
      <c r="AE801" s="147"/>
      <c r="AF801" s="147"/>
      <c r="AG801" s="147" t="s">
        <v>132</v>
      </c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ht="21" outlineLevel="2" x14ac:dyDescent="0.25">
      <c r="A802" s="154"/>
      <c r="B802" s="155"/>
      <c r="C802" s="255" t="s">
        <v>753</v>
      </c>
      <c r="D802" s="256"/>
      <c r="E802" s="256"/>
      <c r="F802" s="256"/>
      <c r="G802" s="256"/>
      <c r="H802" s="157"/>
      <c r="I802" s="157"/>
      <c r="J802" s="157"/>
      <c r="K802" s="157"/>
      <c r="L802" s="157"/>
      <c r="M802" s="157"/>
      <c r="N802" s="156"/>
      <c r="O802" s="156"/>
      <c r="P802" s="156"/>
      <c r="Q802" s="156"/>
      <c r="R802" s="157"/>
      <c r="S802" s="157"/>
      <c r="T802" s="157"/>
      <c r="U802" s="157"/>
      <c r="V802" s="157"/>
      <c r="W802" s="157"/>
      <c r="X802" s="157"/>
      <c r="Y802" s="157"/>
      <c r="Z802" s="147"/>
      <c r="AA802" s="147"/>
      <c r="AB802" s="147"/>
      <c r="AC802" s="147"/>
      <c r="AD802" s="147"/>
      <c r="AE802" s="147"/>
      <c r="AF802" s="147"/>
      <c r="AG802" s="147" t="s">
        <v>180</v>
      </c>
      <c r="AH802" s="147"/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80" t="str">
        <f>C802</f>
        <v>Pro vyjádření výnosu ve prospěch zhotovitele je nutné jednotkovou cenu uvést se záporným znaménkem. (Získaná částka ponižuje náklad stavby.)</v>
      </c>
      <c r="BB802" s="147"/>
      <c r="BC802" s="147"/>
      <c r="BD802" s="147"/>
      <c r="BE802" s="147"/>
      <c r="BF802" s="147"/>
      <c r="BG802" s="147"/>
      <c r="BH802" s="147"/>
    </row>
    <row r="803" spans="1:60" outlineLevel="2" x14ac:dyDescent="0.25">
      <c r="A803" s="154"/>
      <c r="B803" s="155"/>
      <c r="C803" s="190" t="s">
        <v>754</v>
      </c>
      <c r="D803" s="158"/>
      <c r="E803" s="159">
        <v>0.11</v>
      </c>
      <c r="F803" s="157"/>
      <c r="G803" s="157"/>
      <c r="H803" s="157"/>
      <c r="I803" s="157"/>
      <c r="J803" s="157"/>
      <c r="K803" s="157"/>
      <c r="L803" s="157"/>
      <c r="M803" s="157"/>
      <c r="N803" s="156"/>
      <c r="O803" s="156"/>
      <c r="P803" s="156"/>
      <c r="Q803" s="156"/>
      <c r="R803" s="157"/>
      <c r="S803" s="157"/>
      <c r="T803" s="157"/>
      <c r="U803" s="157"/>
      <c r="V803" s="157"/>
      <c r="W803" s="157"/>
      <c r="X803" s="157"/>
      <c r="Y803" s="157"/>
      <c r="Z803" s="147"/>
      <c r="AA803" s="147"/>
      <c r="AB803" s="147"/>
      <c r="AC803" s="147"/>
      <c r="AD803" s="147"/>
      <c r="AE803" s="147"/>
      <c r="AF803" s="147"/>
      <c r="AG803" s="147" t="s">
        <v>134</v>
      </c>
      <c r="AH803" s="147">
        <v>0</v>
      </c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ht="20.399999999999999" outlineLevel="1" x14ac:dyDescent="0.25">
      <c r="A804" s="173">
        <v>151</v>
      </c>
      <c r="B804" s="174" t="s">
        <v>755</v>
      </c>
      <c r="C804" s="189" t="s">
        <v>756</v>
      </c>
      <c r="D804" s="175" t="s">
        <v>626</v>
      </c>
      <c r="E804" s="176">
        <v>32.133339999999997</v>
      </c>
      <c r="F804" s="177"/>
      <c r="G804" s="178">
        <f>ROUND(E804*F804,2)</f>
        <v>0</v>
      </c>
      <c r="H804" s="177"/>
      <c r="I804" s="178">
        <f>ROUND(E804*H804,2)</f>
        <v>0</v>
      </c>
      <c r="J804" s="177"/>
      <c r="K804" s="178">
        <f>ROUND(E804*J804,2)</f>
        <v>0</v>
      </c>
      <c r="L804" s="178">
        <v>15</v>
      </c>
      <c r="M804" s="178">
        <f>G804*(1+L804/100)</f>
        <v>0</v>
      </c>
      <c r="N804" s="176">
        <v>0</v>
      </c>
      <c r="O804" s="176">
        <f>ROUND(E804*N804,2)</f>
        <v>0</v>
      </c>
      <c r="P804" s="176">
        <v>0</v>
      </c>
      <c r="Q804" s="176">
        <f>ROUND(E804*P804,2)</f>
        <v>0</v>
      </c>
      <c r="R804" s="178"/>
      <c r="S804" s="178" t="s">
        <v>129</v>
      </c>
      <c r="T804" s="179" t="s">
        <v>129</v>
      </c>
      <c r="U804" s="157">
        <v>0</v>
      </c>
      <c r="V804" s="157">
        <f>ROUND(E804*U804,2)</f>
        <v>0</v>
      </c>
      <c r="W804" s="157"/>
      <c r="X804" s="157" t="s">
        <v>130</v>
      </c>
      <c r="Y804" s="157" t="s">
        <v>131</v>
      </c>
      <c r="Z804" s="147"/>
      <c r="AA804" s="147"/>
      <c r="AB804" s="147"/>
      <c r="AC804" s="147"/>
      <c r="AD804" s="147"/>
      <c r="AE804" s="147"/>
      <c r="AF804" s="147"/>
      <c r="AG804" s="147" t="s">
        <v>132</v>
      </c>
      <c r="AH804" s="147"/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2" x14ac:dyDescent="0.25">
      <c r="A805" s="154"/>
      <c r="B805" s="155"/>
      <c r="C805" s="190" t="s">
        <v>757</v>
      </c>
      <c r="D805" s="158"/>
      <c r="E805" s="159">
        <v>50.493340000000003</v>
      </c>
      <c r="F805" s="157"/>
      <c r="G805" s="157"/>
      <c r="H805" s="157"/>
      <c r="I805" s="157"/>
      <c r="J805" s="157"/>
      <c r="K805" s="157"/>
      <c r="L805" s="157"/>
      <c r="M805" s="157"/>
      <c r="N805" s="156"/>
      <c r="O805" s="156"/>
      <c r="P805" s="156"/>
      <c r="Q805" s="156"/>
      <c r="R805" s="157"/>
      <c r="S805" s="157"/>
      <c r="T805" s="157"/>
      <c r="U805" s="157"/>
      <c r="V805" s="157"/>
      <c r="W805" s="157"/>
      <c r="X805" s="157"/>
      <c r="Y805" s="157"/>
      <c r="Z805" s="147"/>
      <c r="AA805" s="147"/>
      <c r="AB805" s="147"/>
      <c r="AC805" s="147"/>
      <c r="AD805" s="147"/>
      <c r="AE805" s="147"/>
      <c r="AF805" s="147"/>
      <c r="AG805" s="147" t="s">
        <v>134</v>
      </c>
      <c r="AH805" s="147">
        <v>0</v>
      </c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3" x14ac:dyDescent="0.25">
      <c r="A806" s="154"/>
      <c r="B806" s="155"/>
      <c r="C806" s="190" t="s">
        <v>758</v>
      </c>
      <c r="D806" s="158"/>
      <c r="E806" s="159">
        <v>-0.11</v>
      </c>
      <c r="F806" s="157"/>
      <c r="G806" s="157"/>
      <c r="H806" s="157"/>
      <c r="I806" s="157"/>
      <c r="J806" s="157"/>
      <c r="K806" s="157"/>
      <c r="L806" s="157"/>
      <c r="M806" s="157"/>
      <c r="N806" s="156"/>
      <c r="O806" s="156"/>
      <c r="P806" s="156"/>
      <c r="Q806" s="156"/>
      <c r="R806" s="157"/>
      <c r="S806" s="157"/>
      <c r="T806" s="157"/>
      <c r="U806" s="157"/>
      <c r="V806" s="157"/>
      <c r="W806" s="157"/>
      <c r="X806" s="157"/>
      <c r="Y806" s="157"/>
      <c r="Z806" s="147"/>
      <c r="AA806" s="147"/>
      <c r="AB806" s="147"/>
      <c r="AC806" s="147"/>
      <c r="AD806" s="147"/>
      <c r="AE806" s="147"/>
      <c r="AF806" s="147"/>
      <c r="AG806" s="147" t="s">
        <v>134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3" x14ac:dyDescent="0.25">
      <c r="A807" s="154"/>
      <c r="B807" s="155"/>
      <c r="C807" s="190" t="s">
        <v>759</v>
      </c>
      <c r="D807" s="158"/>
      <c r="E807" s="159">
        <v>-3.38</v>
      </c>
      <c r="F807" s="157"/>
      <c r="G807" s="157"/>
      <c r="H807" s="157"/>
      <c r="I807" s="157"/>
      <c r="J807" s="157"/>
      <c r="K807" s="157"/>
      <c r="L807" s="157"/>
      <c r="M807" s="157"/>
      <c r="N807" s="156"/>
      <c r="O807" s="156"/>
      <c r="P807" s="156"/>
      <c r="Q807" s="156"/>
      <c r="R807" s="157"/>
      <c r="S807" s="157"/>
      <c r="T807" s="157"/>
      <c r="U807" s="157"/>
      <c r="V807" s="157"/>
      <c r="W807" s="157"/>
      <c r="X807" s="157"/>
      <c r="Y807" s="157"/>
      <c r="Z807" s="147"/>
      <c r="AA807" s="147"/>
      <c r="AB807" s="147"/>
      <c r="AC807" s="147"/>
      <c r="AD807" s="147"/>
      <c r="AE807" s="147"/>
      <c r="AF807" s="147"/>
      <c r="AG807" s="147" t="s">
        <v>134</v>
      </c>
      <c r="AH807" s="147">
        <v>0</v>
      </c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3" x14ac:dyDescent="0.25">
      <c r="A808" s="154"/>
      <c r="B808" s="155"/>
      <c r="C808" s="190" t="s">
        <v>760</v>
      </c>
      <c r="D808" s="158"/>
      <c r="E808" s="159">
        <v>-4.3899999999999997</v>
      </c>
      <c r="F808" s="157"/>
      <c r="G808" s="157"/>
      <c r="H808" s="157"/>
      <c r="I808" s="157"/>
      <c r="J808" s="157"/>
      <c r="K808" s="157"/>
      <c r="L808" s="157"/>
      <c r="M808" s="157"/>
      <c r="N808" s="156"/>
      <c r="O808" s="156"/>
      <c r="P808" s="156"/>
      <c r="Q808" s="156"/>
      <c r="R808" s="157"/>
      <c r="S808" s="157"/>
      <c r="T808" s="157"/>
      <c r="U808" s="157"/>
      <c r="V808" s="157"/>
      <c r="W808" s="157"/>
      <c r="X808" s="157"/>
      <c r="Y808" s="157"/>
      <c r="Z808" s="147"/>
      <c r="AA808" s="147"/>
      <c r="AB808" s="147"/>
      <c r="AC808" s="147"/>
      <c r="AD808" s="147"/>
      <c r="AE808" s="147"/>
      <c r="AF808" s="147"/>
      <c r="AG808" s="147" t="s">
        <v>134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3" x14ac:dyDescent="0.25">
      <c r="A809" s="154"/>
      <c r="B809" s="155"/>
      <c r="C809" s="190" t="s">
        <v>761</v>
      </c>
      <c r="D809" s="158"/>
      <c r="E809" s="159">
        <v>-0.33</v>
      </c>
      <c r="F809" s="157"/>
      <c r="G809" s="157"/>
      <c r="H809" s="157"/>
      <c r="I809" s="157"/>
      <c r="J809" s="157"/>
      <c r="K809" s="157"/>
      <c r="L809" s="157"/>
      <c r="M809" s="157"/>
      <c r="N809" s="156"/>
      <c r="O809" s="156"/>
      <c r="P809" s="156"/>
      <c r="Q809" s="156"/>
      <c r="R809" s="157"/>
      <c r="S809" s="157"/>
      <c r="T809" s="157"/>
      <c r="U809" s="157"/>
      <c r="V809" s="157"/>
      <c r="W809" s="157"/>
      <c r="X809" s="157"/>
      <c r="Y809" s="157"/>
      <c r="Z809" s="147"/>
      <c r="AA809" s="147"/>
      <c r="AB809" s="147"/>
      <c r="AC809" s="147"/>
      <c r="AD809" s="147"/>
      <c r="AE809" s="147"/>
      <c r="AF809" s="147"/>
      <c r="AG809" s="147" t="s">
        <v>134</v>
      </c>
      <c r="AH809" s="147">
        <v>0</v>
      </c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3" x14ac:dyDescent="0.25">
      <c r="A810" s="154"/>
      <c r="B810" s="155"/>
      <c r="C810" s="190" t="s">
        <v>762</v>
      </c>
      <c r="D810" s="158"/>
      <c r="E810" s="159">
        <v>-10.15</v>
      </c>
      <c r="F810" s="157"/>
      <c r="G810" s="157"/>
      <c r="H810" s="157"/>
      <c r="I810" s="157"/>
      <c r="J810" s="157"/>
      <c r="K810" s="157"/>
      <c r="L810" s="157"/>
      <c r="M810" s="157"/>
      <c r="N810" s="156"/>
      <c r="O810" s="156"/>
      <c r="P810" s="156"/>
      <c r="Q810" s="156"/>
      <c r="R810" s="157"/>
      <c r="S810" s="157"/>
      <c r="T810" s="157"/>
      <c r="U810" s="157"/>
      <c r="V810" s="157"/>
      <c r="W810" s="157"/>
      <c r="X810" s="157"/>
      <c r="Y810" s="157"/>
      <c r="Z810" s="147"/>
      <c r="AA810" s="147"/>
      <c r="AB810" s="147"/>
      <c r="AC810" s="147"/>
      <c r="AD810" s="147"/>
      <c r="AE810" s="147"/>
      <c r="AF810" s="147"/>
      <c r="AG810" s="147" t="s">
        <v>134</v>
      </c>
      <c r="AH810" s="147">
        <v>0</v>
      </c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ht="20.399999999999999" outlineLevel="1" x14ac:dyDescent="0.25">
      <c r="A811" s="173">
        <v>152</v>
      </c>
      <c r="B811" s="174" t="s">
        <v>763</v>
      </c>
      <c r="C811" s="189" t="s">
        <v>764</v>
      </c>
      <c r="D811" s="175" t="s">
        <v>626</v>
      </c>
      <c r="E811" s="176">
        <v>3.38</v>
      </c>
      <c r="F811" s="177"/>
      <c r="G811" s="178">
        <f>ROUND(E811*F811,2)</f>
        <v>0</v>
      </c>
      <c r="H811" s="177"/>
      <c r="I811" s="178">
        <f>ROUND(E811*H811,2)</f>
        <v>0</v>
      </c>
      <c r="J811" s="177"/>
      <c r="K811" s="178">
        <f>ROUND(E811*J811,2)</f>
        <v>0</v>
      </c>
      <c r="L811" s="178">
        <v>15</v>
      </c>
      <c r="M811" s="178">
        <f>G811*(1+L811/100)</f>
        <v>0</v>
      </c>
      <c r="N811" s="176">
        <v>0</v>
      </c>
      <c r="O811" s="176">
        <f>ROUND(E811*N811,2)</f>
        <v>0</v>
      </c>
      <c r="P811" s="176">
        <v>0</v>
      </c>
      <c r="Q811" s="176">
        <f>ROUND(E811*P811,2)</f>
        <v>0</v>
      </c>
      <c r="R811" s="178"/>
      <c r="S811" s="178" t="s">
        <v>129</v>
      </c>
      <c r="T811" s="179" t="s">
        <v>129</v>
      </c>
      <c r="U811" s="157">
        <v>0</v>
      </c>
      <c r="V811" s="157">
        <f>ROUND(E811*U811,2)</f>
        <v>0</v>
      </c>
      <c r="W811" s="157"/>
      <c r="X811" s="157" t="s">
        <v>130</v>
      </c>
      <c r="Y811" s="157" t="s">
        <v>131</v>
      </c>
      <c r="Z811" s="147"/>
      <c r="AA811" s="147"/>
      <c r="AB811" s="147"/>
      <c r="AC811" s="147"/>
      <c r="AD811" s="147"/>
      <c r="AE811" s="147"/>
      <c r="AF811" s="147"/>
      <c r="AG811" s="147" t="s">
        <v>132</v>
      </c>
      <c r="AH811" s="147"/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2" x14ac:dyDescent="0.25">
      <c r="A812" s="154"/>
      <c r="B812" s="155"/>
      <c r="C812" s="190" t="s">
        <v>765</v>
      </c>
      <c r="D812" s="158"/>
      <c r="E812" s="159">
        <v>3.38</v>
      </c>
      <c r="F812" s="157"/>
      <c r="G812" s="157"/>
      <c r="H812" s="157"/>
      <c r="I812" s="157"/>
      <c r="J812" s="157"/>
      <c r="K812" s="157"/>
      <c r="L812" s="157"/>
      <c r="M812" s="157"/>
      <c r="N812" s="156"/>
      <c r="O812" s="156"/>
      <c r="P812" s="156"/>
      <c r="Q812" s="156"/>
      <c r="R812" s="157"/>
      <c r="S812" s="157"/>
      <c r="T812" s="157"/>
      <c r="U812" s="157"/>
      <c r="V812" s="157"/>
      <c r="W812" s="157"/>
      <c r="X812" s="157"/>
      <c r="Y812" s="157"/>
      <c r="Z812" s="147"/>
      <c r="AA812" s="147"/>
      <c r="AB812" s="147"/>
      <c r="AC812" s="147"/>
      <c r="AD812" s="147"/>
      <c r="AE812" s="147"/>
      <c r="AF812" s="147"/>
      <c r="AG812" s="147" t="s">
        <v>134</v>
      </c>
      <c r="AH812" s="147">
        <v>0</v>
      </c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ht="20.399999999999999" outlineLevel="1" x14ac:dyDescent="0.25">
      <c r="A813" s="173">
        <v>153</v>
      </c>
      <c r="B813" s="174" t="s">
        <v>766</v>
      </c>
      <c r="C813" s="189" t="s">
        <v>767</v>
      </c>
      <c r="D813" s="175" t="s">
        <v>626</v>
      </c>
      <c r="E813" s="176">
        <v>4.3899999999999997</v>
      </c>
      <c r="F813" s="177"/>
      <c r="G813" s="178">
        <f>ROUND(E813*F813,2)</f>
        <v>0</v>
      </c>
      <c r="H813" s="177"/>
      <c r="I813" s="178">
        <f>ROUND(E813*H813,2)</f>
        <v>0</v>
      </c>
      <c r="J813" s="177"/>
      <c r="K813" s="178">
        <f>ROUND(E813*J813,2)</f>
        <v>0</v>
      </c>
      <c r="L813" s="178">
        <v>15</v>
      </c>
      <c r="M813" s="178">
        <f>G813*(1+L813/100)</f>
        <v>0</v>
      </c>
      <c r="N813" s="176">
        <v>0</v>
      </c>
      <c r="O813" s="176">
        <f>ROUND(E813*N813,2)</f>
        <v>0</v>
      </c>
      <c r="P813" s="176">
        <v>0</v>
      </c>
      <c r="Q813" s="176">
        <f>ROUND(E813*P813,2)</f>
        <v>0</v>
      </c>
      <c r="R813" s="178"/>
      <c r="S813" s="178" t="s">
        <v>129</v>
      </c>
      <c r="T813" s="179" t="s">
        <v>129</v>
      </c>
      <c r="U813" s="157">
        <v>0</v>
      </c>
      <c r="V813" s="157">
        <f>ROUND(E813*U813,2)</f>
        <v>0</v>
      </c>
      <c r="W813" s="157"/>
      <c r="X813" s="157" t="s">
        <v>130</v>
      </c>
      <c r="Y813" s="157" t="s">
        <v>131</v>
      </c>
      <c r="Z813" s="147"/>
      <c r="AA813" s="147"/>
      <c r="AB813" s="147"/>
      <c r="AC813" s="147"/>
      <c r="AD813" s="147"/>
      <c r="AE813" s="147"/>
      <c r="AF813" s="147"/>
      <c r="AG813" s="147" t="s">
        <v>132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2" x14ac:dyDescent="0.25">
      <c r="A814" s="154"/>
      <c r="B814" s="155"/>
      <c r="C814" s="190" t="s">
        <v>768</v>
      </c>
      <c r="D814" s="158"/>
      <c r="E814" s="159">
        <v>4.3899999999999997</v>
      </c>
      <c r="F814" s="157"/>
      <c r="G814" s="157"/>
      <c r="H814" s="157"/>
      <c r="I814" s="157"/>
      <c r="J814" s="157"/>
      <c r="K814" s="157"/>
      <c r="L814" s="157"/>
      <c r="M814" s="157"/>
      <c r="N814" s="156"/>
      <c r="O814" s="156"/>
      <c r="P814" s="156"/>
      <c r="Q814" s="156"/>
      <c r="R814" s="157"/>
      <c r="S814" s="157"/>
      <c r="T814" s="157"/>
      <c r="U814" s="157"/>
      <c r="V814" s="157"/>
      <c r="W814" s="157"/>
      <c r="X814" s="157"/>
      <c r="Y814" s="157"/>
      <c r="Z814" s="147"/>
      <c r="AA814" s="147"/>
      <c r="AB814" s="147"/>
      <c r="AC814" s="147"/>
      <c r="AD814" s="147"/>
      <c r="AE814" s="147"/>
      <c r="AF814" s="147"/>
      <c r="AG814" s="147" t="s">
        <v>134</v>
      </c>
      <c r="AH814" s="147">
        <v>0</v>
      </c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ht="20.399999999999999" outlineLevel="1" x14ac:dyDescent="0.25">
      <c r="A815" s="173">
        <v>154</v>
      </c>
      <c r="B815" s="174" t="s">
        <v>769</v>
      </c>
      <c r="C815" s="189" t="s">
        <v>770</v>
      </c>
      <c r="D815" s="175" t="s">
        <v>626</v>
      </c>
      <c r="E815" s="176">
        <v>0.33</v>
      </c>
      <c r="F815" s="177"/>
      <c r="G815" s="178">
        <f>ROUND(E815*F815,2)</f>
        <v>0</v>
      </c>
      <c r="H815" s="177"/>
      <c r="I815" s="178">
        <f>ROUND(E815*H815,2)</f>
        <v>0</v>
      </c>
      <c r="J815" s="177"/>
      <c r="K815" s="178">
        <f>ROUND(E815*J815,2)</f>
        <v>0</v>
      </c>
      <c r="L815" s="178">
        <v>15</v>
      </c>
      <c r="M815" s="178">
        <f>G815*(1+L815/100)</f>
        <v>0</v>
      </c>
      <c r="N815" s="176">
        <v>0</v>
      </c>
      <c r="O815" s="176">
        <f>ROUND(E815*N815,2)</f>
        <v>0</v>
      </c>
      <c r="P815" s="176">
        <v>0</v>
      </c>
      <c r="Q815" s="176">
        <f>ROUND(E815*P815,2)</f>
        <v>0</v>
      </c>
      <c r="R815" s="178"/>
      <c r="S815" s="178" t="s">
        <v>129</v>
      </c>
      <c r="T815" s="179" t="s">
        <v>129</v>
      </c>
      <c r="U815" s="157">
        <v>0</v>
      </c>
      <c r="V815" s="157">
        <f>ROUND(E815*U815,2)</f>
        <v>0</v>
      </c>
      <c r="W815" s="157"/>
      <c r="X815" s="157" t="s">
        <v>130</v>
      </c>
      <c r="Y815" s="157" t="s">
        <v>131</v>
      </c>
      <c r="Z815" s="147"/>
      <c r="AA815" s="147"/>
      <c r="AB815" s="147"/>
      <c r="AC815" s="147"/>
      <c r="AD815" s="147"/>
      <c r="AE815" s="147"/>
      <c r="AF815" s="147"/>
      <c r="AG815" s="147" t="s">
        <v>132</v>
      </c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2" x14ac:dyDescent="0.25">
      <c r="A816" s="154"/>
      <c r="B816" s="155"/>
      <c r="C816" s="190" t="s">
        <v>771</v>
      </c>
      <c r="D816" s="158"/>
      <c r="E816" s="159">
        <v>0.33</v>
      </c>
      <c r="F816" s="157"/>
      <c r="G816" s="157"/>
      <c r="H816" s="157"/>
      <c r="I816" s="157"/>
      <c r="J816" s="157"/>
      <c r="K816" s="157"/>
      <c r="L816" s="157"/>
      <c r="M816" s="157"/>
      <c r="N816" s="156"/>
      <c r="O816" s="156"/>
      <c r="P816" s="156"/>
      <c r="Q816" s="156"/>
      <c r="R816" s="157"/>
      <c r="S816" s="157"/>
      <c r="T816" s="157"/>
      <c r="U816" s="157"/>
      <c r="V816" s="157"/>
      <c r="W816" s="157"/>
      <c r="X816" s="157"/>
      <c r="Y816" s="157"/>
      <c r="Z816" s="147"/>
      <c r="AA816" s="147"/>
      <c r="AB816" s="147"/>
      <c r="AC816" s="147"/>
      <c r="AD816" s="147"/>
      <c r="AE816" s="147"/>
      <c r="AF816" s="147"/>
      <c r="AG816" s="147" t="s">
        <v>134</v>
      </c>
      <c r="AH816" s="147">
        <v>0</v>
      </c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1" x14ac:dyDescent="0.25">
      <c r="A817" s="173">
        <v>155</v>
      </c>
      <c r="B817" s="174" t="s">
        <v>772</v>
      </c>
      <c r="C817" s="189" t="s">
        <v>773</v>
      </c>
      <c r="D817" s="175" t="s">
        <v>626</v>
      </c>
      <c r="E817" s="176">
        <v>10.15</v>
      </c>
      <c r="F817" s="177"/>
      <c r="G817" s="178">
        <f>ROUND(E817*F817,2)</f>
        <v>0</v>
      </c>
      <c r="H817" s="177"/>
      <c r="I817" s="178">
        <f>ROUND(E817*H817,2)</f>
        <v>0</v>
      </c>
      <c r="J817" s="177"/>
      <c r="K817" s="178">
        <f>ROUND(E817*J817,2)</f>
        <v>0</v>
      </c>
      <c r="L817" s="178">
        <v>15</v>
      </c>
      <c r="M817" s="178">
        <f>G817*(1+L817/100)</f>
        <v>0</v>
      </c>
      <c r="N817" s="176">
        <v>0</v>
      </c>
      <c r="O817" s="176">
        <f>ROUND(E817*N817,2)</f>
        <v>0</v>
      </c>
      <c r="P817" s="176">
        <v>0</v>
      </c>
      <c r="Q817" s="176">
        <f>ROUND(E817*P817,2)</f>
        <v>0</v>
      </c>
      <c r="R817" s="178"/>
      <c r="S817" s="178" t="s">
        <v>129</v>
      </c>
      <c r="T817" s="179" t="s">
        <v>129</v>
      </c>
      <c r="U817" s="157">
        <v>0</v>
      </c>
      <c r="V817" s="157">
        <f>ROUND(E817*U817,2)</f>
        <v>0</v>
      </c>
      <c r="W817" s="157"/>
      <c r="X817" s="157" t="s">
        <v>130</v>
      </c>
      <c r="Y817" s="157" t="s">
        <v>131</v>
      </c>
      <c r="Z817" s="147"/>
      <c r="AA817" s="147"/>
      <c r="AB817" s="147"/>
      <c r="AC817" s="147"/>
      <c r="AD817" s="147"/>
      <c r="AE817" s="147"/>
      <c r="AF817" s="147"/>
      <c r="AG817" s="147" t="s">
        <v>132</v>
      </c>
      <c r="AH817" s="147"/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2" x14ac:dyDescent="0.25">
      <c r="A818" s="154"/>
      <c r="B818" s="155"/>
      <c r="C818" s="190" t="s">
        <v>774</v>
      </c>
      <c r="D818" s="158"/>
      <c r="E818" s="159">
        <v>10.15</v>
      </c>
      <c r="F818" s="157"/>
      <c r="G818" s="157"/>
      <c r="H818" s="157"/>
      <c r="I818" s="157"/>
      <c r="J818" s="157"/>
      <c r="K818" s="157"/>
      <c r="L818" s="157"/>
      <c r="M818" s="157"/>
      <c r="N818" s="156"/>
      <c r="O818" s="156"/>
      <c r="P818" s="156"/>
      <c r="Q818" s="156"/>
      <c r="R818" s="157"/>
      <c r="S818" s="157"/>
      <c r="T818" s="157"/>
      <c r="U818" s="157"/>
      <c r="V818" s="157"/>
      <c r="W818" s="157"/>
      <c r="X818" s="157"/>
      <c r="Y818" s="157"/>
      <c r="Z818" s="147"/>
      <c r="AA818" s="147"/>
      <c r="AB818" s="147"/>
      <c r="AC818" s="147"/>
      <c r="AD818" s="147"/>
      <c r="AE818" s="147"/>
      <c r="AF818" s="147"/>
      <c r="AG818" s="147" t="s">
        <v>134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1" x14ac:dyDescent="0.25">
      <c r="A819" s="181">
        <v>156</v>
      </c>
      <c r="B819" s="182" t="s">
        <v>775</v>
      </c>
      <c r="C819" s="192" t="s">
        <v>776</v>
      </c>
      <c r="D819" s="183" t="s">
        <v>626</v>
      </c>
      <c r="E819" s="184">
        <v>50.493340000000003</v>
      </c>
      <c r="F819" s="185"/>
      <c r="G819" s="186">
        <f>ROUND(E819*F819,2)</f>
        <v>0</v>
      </c>
      <c r="H819" s="185"/>
      <c r="I819" s="186">
        <f>ROUND(E819*H819,2)</f>
        <v>0</v>
      </c>
      <c r="J819" s="185"/>
      <c r="K819" s="186">
        <f>ROUND(E819*J819,2)</f>
        <v>0</v>
      </c>
      <c r="L819" s="186">
        <v>15</v>
      </c>
      <c r="M819" s="186">
        <f>G819*(1+L819/100)</f>
        <v>0</v>
      </c>
      <c r="N819" s="184">
        <v>0</v>
      </c>
      <c r="O819" s="184">
        <f>ROUND(E819*N819,2)</f>
        <v>0</v>
      </c>
      <c r="P819" s="184">
        <v>0</v>
      </c>
      <c r="Q819" s="184">
        <f>ROUND(E819*P819,2)</f>
        <v>0</v>
      </c>
      <c r="R819" s="186"/>
      <c r="S819" s="186" t="s">
        <v>129</v>
      </c>
      <c r="T819" s="187" t="s">
        <v>129</v>
      </c>
      <c r="U819" s="157">
        <v>2.0089999999999999</v>
      </c>
      <c r="V819" s="157">
        <f>ROUND(E819*U819,2)</f>
        <v>101.44</v>
      </c>
      <c r="W819" s="157"/>
      <c r="X819" s="157" t="s">
        <v>777</v>
      </c>
      <c r="Y819" s="157" t="s">
        <v>131</v>
      </c>
      <c r="Z819" s="147"/>
      <c r="AA819" s="147"/>
      <c r="AB819" s="147"/>
      <c r="AC819" s="147"/>
      <c r="AD819" s="147"/>
      <c r="AE819" s="147"/>
      <c r="AF819" s="147"/>
      <c r="AG819" s="147" t="s">
        <v>778</v>
      </c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1" x14ac:dyDescent="0.25">
      <c r="A820" s="181">
        <v>157</v>
      </c>
      <c r="B820" s="182" t="s">
        <v>779</v>
      </c>
      <c r="C820" s="192" t="s">
        <v>780</v>
      </c>
      <c r="D820" s="183" t="s">
        <v>626</v>
      </c>
      <c r="E820" s="184">
        <v>50.493340000000003</v>
      </c>
      <c r="F820" s="185"/>
      <c r="G820" s="186">
        <f>ROUND(E820*F820,2)</f>
        <v>0</v>
      </c>
      <c r="H820" s="185"/>
      <c r="I820" s="186">
        <f>ROUND(E820*H820,2)</f>
        <v>0</v>
      </c>
      <c r="J820" s="185"/>
      <c r="K820" s="186">
        <f>ROUND(E820*J820,2)</f>
        <v>0</v>
      </c>
      <c r="L820" s="186">
        <v>15</v>
      </c>
      <c r="M820" s="186">
        <f>G820*(1+L820/100)</f>
        <v>0</v>
      </c>
      <c r="N820" s="184">
        <v>0</v>
      </c>
      <c r="O820" s="184">
        <f>ROUND(E820*N820,2)</f>
        <v>0</v>
      </c>
      <c r="P820" s="184">
        <v>0</v>
      </c>
      <c r="Q820" s="184">
        <f>ROUND(E820*P820,2)</f>
        <v>0</v>
      </c>
      <c r="R820" s="186"/>
      <c r="S820" s="186" t="s">
        <v>129</v>
      </c>
      <c r="T820" s="187" t="s">
        <v>129</v>
      </c>
      <c r="U820" s="157">
        <v>1.1399999999999999</v>
      </c>
      <c r="V820" s="157">
        <f>ROUND(E820*U820,2)</f>
        <v>57.56</v>
      </c>
      <c r="W820" s="157"/>
      <c r="X820" s="157" t="s">
        <v>777</v>
      </c>
      <c r="Y820" s="157" t="s">
        <v>131</v>
      </c>
      <c r="Z820" s="147"/>
      <c r="AA820" s="147"/>
      <c r="AB820" s="147"/>
      <c r="AC820" s="147"/>
      <c r="AD820" s="147"/>
      <c r="AE820" s="147"/>
      <c r="AF820" s="147"/>
      <c r="AG820" s="147" t="s">
        <v>778</v>
      </c>
      <c r="AH820" s="147"/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25">
      <c r="A821" s="181">
        <v>158</v>
      </c>
      <c r="B821" s="182" t="s">
        <v>781</v>
      </c>
      <c r="C821" s="192" t="s">
        <v>782</v>
      </c>
      <c r="D821" s="183" t="s">
        <v>626</v>
      </c>
      <c r="E821" s="184">
        <v>50.493340000000003</v>
      </c>
      <c r="F821" s="185"/>
      <c r="G821" s="186">
        <f>ROUND(E821*F821,2)</f>
        <v>0</v>
      </c>
      <c r="H821" s="185"/>
      <c r="I821" s="186">
        <f>ROUND(E821*H821,2)</f>
        <v>0</v>
      </c>
      <c r="J821" s="185"/>
      <c r="K821" s="186">
        <f>ROUND(E821*J821,2)</f>
        <v>0</v>
      </c>
      <c r="L821" s="186">
        <v>15</v>
      </c>
      <c r="M821" s="186">
        <f>G821*(1+L821/100)</f>
        <v>0</v>
      </c>
      <c r="N821" s="184">
        <v>0</v>
      </c>
      <c r="O821" s="184">
        <f>ROUND(E821*N821,2)</f>
        <v>0</v>
      </c>
      <c r="P821" s="184">
        <v>0</v>
      </c>
      <c r="Q821" s="184">
        <f>ROUND(E821*P821,2)</f>
        <v>0</v>
      </c>
      <c r="R821" s="186"/>
      <c r="S821" s="186" t="s">
        <v>129</v>
      </c>
      <c r="T821" s="187" t="s">
        <v>129</v>
      </c>
      <c r="U821" s="157">
        <v>0.49</v>
      </c>
      <c r="V821" s="157">
        <f>ROUND(E821*U821,2)</f>
        <v>24.74</v>
      </c>
      <c r="W821" s="157"/>
      <c r="X821" s="157" t="s">
        <v>777</v>
      </c>
      <c r="Y821" s="157" t="s">
        <v>131</v>
      </c>
      <c r="Z821" s="147"/>
      <c r="AA821" s="147"/>
      <c r="AB821" s="147"/>
      <c r="AC821" s="147"/>
      <c r="AD821" s="147"/>
      <c r="AE821" s="147"/>
      <c r="AF821" s="147"/>
      <c r="AG821" s="147" t="s">
        <v>778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1" x14ac:dyDescent="0.25">
      <c r="A822" s="181">
        <v>159</v>
      </c>
      <c r="B822" s="182" t="s">
        <v>783</v>
      </c>
      <c r="C822" s="192" t="s">
        <v>784</v>
      </c>
      <c r="D822" s="183" t="s">
        <v>626</v>
      </c>
      <c r="E822" s="184">
        <v>959.37343999999996</v>
      </c>
      <c r="F822" s="185"/>
      <c r="G822" s="186">
        <f>ROUND(E822*F822,2)</f>
        <v>0</v>
      </c>
      <c r="H822" s="185"/>
      <c r="I822" s="186">
        <f>ROUND(E822*H822,2)</f>
        <v>0</v>
      </c>
      <c r="J822" s="185"/>
      <c r="K822" s="186">
        <f>ROUND(E822*J822,2)</f>
        <v>0</v>
      </c>
      <c r="L822" s="186">
        <v>15</v>
      </c>
      <c r="M822" s="186">
        <f>G822*(1+L822/100)</f>
        <v>0</v>
      </c>
      <c r="N822" s="184">
        <v>0</v>
      </c>
      <c r="O822" s="184">
        <f>ROUND(E822*N822,2)</f>
        <v>0</v>
      </c>
      <c r="P822" s="184">
        <v>0</v>
      </c>
      <c r="Q822" s="184">
        <f>ROUND(E822*P822,2)</f>
        <v>0</v>
      </c>
      <c r="R822" s="186"/>
      <c r="S822" s="186" t="s">
        <v>129</v>
      </c>
      <c r="T822" s="187" t="s">
        <v>129</v>
      </c>
      <c r="U822" s="157">
        <v>0</v>
      </c>
      <c r="V822" s="157">
        <f>ROUND(E822*U822,2)</f>
        <v>0</v>
      </c>
      <c r="W822" s="157"/>
      <c r="X822" s="157" t="s">
        <v>777</v>
      </c>
      <c r="Y822" s="157" t="s">
        <v>131</v>
      </c>
      <c r="Z822" s="147"/>
      <c r="AA822" s="147"/>
      <c r="AB822" s="147"/>
      <c r="AC822" s="147"/>
      <c r="AD822" s="147"/>
      <c r="AE822" s="147"/>
      <c r="AF822" s="147"/>
      <c r="AG822" s="147" t="s">
        <v>778</v>
      </c>
      <c r="AH822" s="147"/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1" x14ac:dyDescent="0.25">
      <c r="A823" s="181">
        <v>160</v>
      </c>
      <c r="B823" s="182" t="s">
        <v>785</v>
      </c>
      <c r="C823" s="192" t="s">
        <v>786</v>
      </c>
      <c r="D823" s="183" t="s">
        <v>626</v>
      </c>
      <c r="E823" s="184">
        <v>50.493340000000003</v>
      </c>
      <c r="F823" s="185"/>
      <c r="G823" s="186">
        <f>ROUND(E823*F823,2)</f>
        <v>0</v>
      </c>
      <c r="H823" s="185"/>
      <c r="I823" s="186">
        <f>ROUND(E823*H823,2)</f>
        <v>0</v>
      </c>
      <c r="J823" s="185"/>
      <c r="K823" s="186">
        <f>ROUND(E823*J823,2)</f>
        <v>0</v>
      </c>
      <c r="L823" s="186">
        <v>15</v>
      </c>
      <c r="M823" s="186">
        <f>G823*(1+L823/100)</f>
        <v>0</v>
      </c>
      <c r="N823" s="184">
        <v>0</v>
      </c>
      <c r="O823" s="184">
        <f>ROUND(E823*N823,2)</f>
        <v>0</v>
      </c>
      <c r="P823" s="184">
        <v>0</v>
      </c>
      <c r="Q823" s="184">
        <f>ROUND(E823*P823,2)</f>
        <v>0</v>
      </c>
      <c r="R823" s="186"/>
      <c r="S823" s="186" t="s">
        <v>129</v>
      </c>
      <c r="T823" s="187" t="s">
        <v>129</v>
      </c>
      <c r="U823" s="157">
        <v>0.94199999999999995</v>
      </c>
      <c r="V823" s="157">
        <f>ROUND(E823*U823,2)</f>
        <v>47.56</v>
      </c>
      <c r="W823" s="157"/>
      <c r="X823" s="157" t="s">
        <v>777</v>
      </c>
      <c r="Y823" s="157" t="s">
        <v>131</v>
      </c>
      <c r="Z823" s="147"/>
      <c r="AA823" s="147"/>
      <c r="AB823" s="147"/>
      <c r="AC823" s="147"/>
      <c r="AD823" s="147"/>
      <c r="AE823" s="147"/>
      <c r="AF823" s="147"/>
      <c r="AG823" s="147" t="s">
        <v>778</v>
      </c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x14ac:dyDescent="0.25">
      <c r="A824" s="166" t="s">
        <v>124</v>
      </c>
      <c r="B824" s="167" t="s">
        <v>96</v>
      </c>
      <c r="C824" s="188" t="s">
        <v>29</v>
      </c>
      <c r="D824" s="168"/>
      <c r="E824" s="169"/>
      <c r="F824" s="170"/>
      <c r="G824" s="170">
        <f>SUMIF(AG825:AG831,"&lt;&gt;NOR",G825:G831)</f>
        <v>0</v>
      </c>
      <c r="H824" s="170"/>
      <c r="I824" s="170">
        <f>SUM(I825:I831)</f>
        <v>0</v>
      </c>
      <c r="J824" s="170"/>
      <c r="K824" s="170">
        <f>SUM(K825:K831)</f>
        <v>0</v>
      </c>
      <c r="L824" s="170"/>
      <c r="M824" s="170">
        <f>SUM(M825:M831)</f>
        <v>0</v>
      </c>
      <c r="N824" s="169"/>
      <c r="O824" s="169">
        <f>SUM(O825:O831)</f>
        <v>0</v>
      </c>
      <c r="P824" s="169"/>
      <c r="Q824" s="169">
        <f>SUM(Q825:Q831)</f>
        <v>0</v>
      </c>
      <c r="R824" s="170"/>
      <c r="S824" s="170"/>
      <c r="T824" s="171"/>
      <c r="U824" s="165"/>
      <c r="V824" s="165">
        <f>SUM(V825:V831)</f>
        <v>0</v>
      </c>
      <c r="W824" s="165"/>
      <c r="X824" s="165"/>
      <c r="Y824" s="165"/>
      <c r="AG824" t="s">
        <v>125</v>
      </c>
    </row>
    <row r="825" spans="1:60" outlineLevel="1" x14ac:dyDescent="0.25">
      <c r="A825" s="173">
        <v>161</v>
      </c>
      <c r="B825" s="174" t="s">
        <v>787</v>
      </c>
      <c r="C825" s="189" t="s">
        <v>788</v>
      </c>
      <c r="D825" s="175" t="s">
        <v>789</v>
      </c>
      <c r="E825" s="176">
        <v>1</v>
      </c>
      <c r="F825" s="177"/>
      <c r="G825" s="178">
        <f>ROUND(E825*F825,2)</f>
        <v>0</v>
      </c>
      <c r="H825" s="177"/>
      <c r="I825" s="178">
        <f>ROUND(E825*H825,2)</f>
        <v>0</v>
      </c>
      <c r="J825" s="177"/>
      <c r="K825" s="178">
        <f>ROUND(E825*J825,2)</f>
        <v>0</v>
      </c>
      <c r="L825" s="178">
        <v>15</v>
      </c>
      <c r="M825" s="178">
        <f>G825*(1+L825/100)</f>
        <v>0</v>
      </c>
      <c r="N825" s="176">
        <v>0</v>
      </c>
      <c r="O825" s="176">
        <f>ROUND(E825*N825,2)</f>
        <v>0</v>
      </c>
      <c r="P825" s="176">
        <v>0</v>
      </c>
      <c r="Q825" s="176">
        <f>ROUND(E825*P825,2)</f>
        <v>0</v>
      </c>
      <c r="R825" s="178"/>
      <c r="S825" s="178" t="s">
        <v>129</v>
      </c>
      <c r="T825" s="179" t="s">
        <v>250</v>
      </c>
      <c r="U825" s="157">
        <v>0</v>
      </c>
      <c r="V825" s="157">
        <f>ROUND(E825*U825,2)</f>
        <v>0</v>
      </c>
      <c r="W825" s="157"/>
      <c r="X825" s="157" t="s">
        <v>790</v>
      </c>
      <c r="Y825" s="157" t="s">
        <v>131</v>
      </c>
      <c r="Z825" s="147"/>
      <c r="AA825" s="147"/>
      <c r="AB825" s="147"/>
      <c r="AC825" s="147"/>
      <c r="AD825" s="147"/>
      <c r="AE825" s="147"/>
      <c r="AF825" s="147"/>
      <c r="AG825" s="147" t="s">
        <v>791</v>
      </c>
      <c r="AH825" s="147"/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2" x14ac:dyDescent="0.25">
      <c r="A826" s="154"/>
      <c r="B826" s="155"/>
      <c r="C826" s="255" t="s">
        <v>792</v>
      </c>
      <c r="D826" s="256"/>
      <c r="E826" s="256"/>
      <c r="F826" s="256"/>
      <c r="G826" s="256"/>
      <c r="H826" s="157"/>
      <c r="I826" s="157"/>
      <c r="J826" s="157"/>
      <c r="K826" s="157"/>
      <c r="L826" s="157"/>
      <c r="M826" s="157"/>
      <c r="N826" s="156"/>
      <c r="O826" s="156"/>
      <c r="P826" s="156"/>
      <c r="Q826" s="156"/>
      <c r="R826" s="157"/>
      <c r="S826" s="157"/>
      <c r="T826" s="157"/>
      <c r="U826" s="157"/>
      <c r="V826" s="157"/>
      <c r="W826" s="157"/>
      <c r="X826" s="157"/>
      <c r="Y826" s="157"/>
      <c r="Z826" s="147"/>
      <c r="AA826" s="147"/>
      <c r="AB826" s="147"/>
      <c r="AC826" s="147"/>
      <c r="AD826" s="147"/>
      <c r="AE826" s="147"/>
      <c r="AF826" s="147"/>
      <c r="AG826" s="147" t="s">
        <v>180</v>
      </c>
      <c r="AH826" s="147"/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3" x14ac:dyDescent="0.25">
      <c r="A827" s="154"/>
      <c r="B827" s="155"/>
      <c r="C827" s="253" t="s">
        <v>793</v>
      </c>
      <c r="D827" s="254"/>
      <c r="E827" s="254"/>
      <c r="F827" s="254"/>
      <c r="G827" s="254"/>
      <c r="H827" s="157"/>
      <c r="I827" s="157"/>
      <c r="J827" s="157"/>
      <c r="K827" s="157"/>
      <c r="L827" s="157"/>
      <c r="M827" s="157"/>
      <c r="N827" s="156"/>
      <c r="O827" s="156"/>
      <c r="P827" s="156"/>
      <c r="Q827" s="156"/>
      <c r="R827" s="157"/>
      <c r="S827" s="157"/>
      <c r="T827" s="157"/>
      <c r="U827" s="157"/>
      <c r="V827" s="157"/>
      <c r="W827" s="157"/>
      <c r="X827" s="157"/>
      <c r="Y827" s="157"/>
      <c r="Z827" s="147"/>
      <c r="AA827" s="147"/>
      <c r="AB827" s="147"/>
      <c r="AC827" s="147"/>
      <c r="AD827" s="147"/>
      <c r="AE827" s="147"/>
      <c r="AF827" s="147"/>
      <c r="AG827" s="147" t="s">
        <v>180</v>
      </c>
      <c r="AH827" s="147"/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3" x14ac:dyDescent="0.25">
      <c r="A828" s="154"/>
      <c r="B828" s="155"/>
      <c r="C828" s="253" t="s">
        <v>794</v>
      </c>
      <c r="D828" s="254"/>
      <c r="E828" s="254"/>
      <c r="F828" s="254"/>
      <c r="G828" s="254"/>
      <c r="H828" s="157"/>
      <c r="I828" s="157"/>
      <c r="J828" s="157"/>
      <c r="K828" s="157"/>
      <c r="L828" s="157"/>
      <c r="M828" s="157"/>
      <c r="N828" s="156"/>
      <c r="O828" s="156"/>
      <c r="P828" s="156"/>
      <c r="Q828" s="156"/>
      <c r="R828" s="157"/>
      <c r="S828" s="157"/>
      <c r="T828" s="157"/>
      <c r="U828" s="157"/>
      <c r="V828" s="157"/>
      <c r="W828" s="157"/>
      <c r="X828" s="157"/>
      <c r="Y828" s="157"/>
      <c r="Z828" s="147"/>
      <c r="AA828" s="147"/>
      <c r="AB828" s="147"/>
      <c r="AC828" s="147"/>
      <c r="AD828" s="147"/>
      <c r="AE828" s="147"/>
      <c r="AF828" s="147"/>
      <c r="AG828" s="147" t="s">
        <v>180</v>
      </c>
      <c r="AH828" s="147"/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3" x14ac:dyDescent="0.25">
      <c r="A829" s="154"/>
      <c r="B829" s="155"/>
      <c r="C829" s="253" t="s">
        <v>795</v>
      </c>
      <c r="D829" s="254"/>
      <c r="E829" s="254"/>
      <c r="F829" s="254"/>
      <c r="G829" s="254"/>
      <c r="H829" s="157"/>
      <c r="I829" s="157"/>
      <c r="J829" s="157"/>
      <c r="K829" s="157"/>
      <c r="L829" s="157"/>
      <c r="M829" s="157"/>
      <c r="N829" s="156"/>
      <c r="O829" s="156"/>
      <c r="P829" s="156"/>
      <c r="Q829" s="156"/>
      <c r="R829" s="157"/>
      <c r="S829" s="157"/>
      <c r="T829" s="157"/>
      <c r="U829" s="157"/>
      <c r="V829" s="157"/>
      <c r="W829" s="157"/>
      <c r="X829" s="157"/>
      <c r="Y829" s="157"/>
      <c r="Z829" s="147"/>
      <c r="AA829" s="147"/>
      <c r="AB829" s="147"/>
      <c r="AC829" s="147"/>
      <c r="AD829" s="147"/>
      <c r="AE829" s="147"/>
      <c r="AF829" s="147"/>
      <c r="AG829" s="147" t="s">
        <v>180</v>
      </c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25">
      <c r="A830" s="173">
        <v>162</v>
      </c>
      <c r="B830" s="174" t="s">
        <v>796</v>
      </c>
      <c r="C830" s="189" t="s">
        <v>797</v>
      </c>
      <c r="D830" s="175" t="s">
        <v>789</v>
      </c>
      <c r="E830" s="176">
        <v>1</v>
      </c>
      <c r="F830" s="177"/>
      <c r="G830" s="178">
        <f>ROUND(E830*F830,2)</f>
        <v>0</v>
      </c>
      <c r="H830" s="177"/>
      <c r="I830" s="178">
        <f>ROUND(E830*H830,2)</f>
        <v>0</v>
      </c>
      <c r="J830" s="177"/>
      <c r="K830" s="178">
        <f>ROUND(E830*J830,2)</f>
        <v>0</v>
      </c>
      <c r="L830" s="178">
        <v>15</v>
      </c>
      <c r="M830" s="178">
        <f>G830*(1+L830/100)</f>
        <v>0</v>
      </c>
      <c r="N830" s="176">
        <v>0</v>
      </c>
      <c r="O830" s="176">
        <f>ROUND(E830*N830,2)</f>
        <v>0</v>
      </c>
      <c r="P830" s="176">
        <v>0</v>
      </c>
      <c r="Q830" s="176">
        <f>ROUND(E830*P830,2)</f>
        <v>0</v>
      </c>
      <c r="R830" s="178"/>
      <c r="S830" s="178" t="s">
        <v>129</v>
      </c>
      <c r="T830" s="179" t="s">
        <v>250</v>
      </c>
      <c r="U830" s="157">
        <v>0</v>
      </c>
      <c r="V830" s="157">
        <f>ROUND(E830*U830,2)</f>
        <v>0</v>
      </c>
      <c r="W830" s="157"/>
      <c r="X830" s="157" t="s">
        <v>790</v>
      </c>
      <c r="Y830" s="157" t="s">
        <v>131</v>
      </c>
      <c r="Z830" s="147"/>
      <c r="AA830" s="147"/>
      <c r="AB830" s="147"/>
      <c r="AC830" s="147"/>
      <c r="AD830" s="147"/>
      <c r="AE830" s="147"/>
      <c r="AF830" s="147"/>
      <c r="AG830" s="147" t="s">
        <v>791</v>
      </c>
      <c r="AH830" s="147"/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ht="21" outlineLevel="2" x14ac:dyDescent="0.25">
      <c r="A831" s="154"/>
      <c r="B831" s="155"/>
      <c r="C831" s="255" t="s">
        <v>798</v>
      </c>
      <c r="D831" s="256"/>
      <c r="E831" s="256"/>
      <c r="F831" s="256"/>
      <c r="G831" s="256"/>
      <c r="H831" s="157"/>
      <c r="I831" s="157"/>
      <c r="J831" s="157"/>
      <c r="K831" s="157"/>
      <c r="L831" s="157"/>
      <c r="M831" s="157"/>
      <c r="N831" s="156"/>
      <c r="O831" s="156"/>
      <c r="P831" s="156"/>
      <c r="Q831" s="156"/>
      <c r="R831" s="157"/>
      <c r="S831" s="157"/>
      <c r="T831" s="157"/>
      <c r="U831" s="157"/>
      <c r="V831" s="157"/>
      <c r="W831" s="157"/>
      <c r="X831" s="157"/>
      <c r="Y831" s="157"/>
      <c r="Z831" s="147"/>
      <c r="AA831" s="147"/>
      <c r="AB831" s="147"/>
      <c r="AC831" s="147"/>
      <c r="AD831" s="147"/>
      <c r="AE831" s="147"/>
      <c r="AF831" s="147"/>
      <c r="AG831" s="147" t="s">
        <v>180</v>
      </c>
      <c r="AH831" s="147"/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80" t="str">
        <f>C831</f>
        <v>Náklady na ztížené provádění stavebních prací v důsledku nepřerušeného provozu na staveništi nebo v případech nepřerušeného provozu v objektech v nichž se stavební práce provádí.</v>
      </c>
      <c r="BB831" s="147"/>
      <c r="BC831" s="147"/>
      <c r="BD831" s="147"/>
      <c r="BE831" s="147"/>
      <c r="BF831" s="147"/>
      <c r="BG831" s="147"/>
      <c r="BH831" s="147"/>
    </row>
    <row r="832" spans="1:60" x14ac:dyDescent="0.25">
      <c r="A832" s="166" t="s">
        <v>124</v>
      </c>
      <c r="B832" s="167" t="s">
        <v>97</v>
      </c>
      <c r="C832" s="188" t="s">
        <v>30</v>
      </c>
      <c r="D832" s="168"/>
      <c r="E832" s="169"/>
      <c r="F832" s="170"/>
      <c r="G832" s="170">
        <f>SUMIF(AG833:AG837,"&lt;&gt;NOR",G833:G837)</f>
        <v>0</v>
      </c>
      <c r="H832" s="170"/>
      <c r="I832" s="170">
        <f>SUM(I833:I837)</f>
        <v>0</v>
      </c>
      <c r="J832" s="170"/>
      <c r="K832" s="170">
        <f>SUM(K833:K837)</f>
        <v>0</v>
      </c>
      <c r="L832" s="170"/>
      <c r="M832" s="170">
        <f>SUM(M833:M837)</f>
        <v>0</v>
      </c>
      <c r="N832" s="169"/>
      <c r="O832" s="169">
        <f>SUM(O833:O837)</f>
        <v>0</v>
      </c>
      <c r="P832" s="169"/>
      <c r="Q832" s="169">
        <f>SUM(Q833:Q837)</f>
        <v>0</v>
      </c>
      <c r="R832" s="170"/>
      <c r="S832" s="170"/>
      <c r="T832" s="171"/>
      <c r="U832" s="165"/>
      <c r="V832" s="165">
        <f>SUM(V833:V837)</f>
        <v>0</v>
      </c>
      <c r="W832" s="165"/>
      <c r="X832" s="165"/>
      <c r="Y832" s="165"/>
      <c r="AG832" t="s">
        <v>125</v>
      </c>
    </row>
    <row r="833" spans="1:60" outlineLevel="1" x14ac:dyDescent="0.25">
      <c r="A833" s="173">
        <v>163</v>
      </c>
      <c r="B833" s="174" t="s">
        <v>799</v>
      </c>
      <c r="C833" s="189" t="s">
        <v>800</v>
      </c>
      <c r="D833" s="175" t="s">
        <v>789</v>
      </c>
      <c r="E833" s="176">
        <v>1</v>
      </c>
      <c r="F833" s="177"/>
      <c r="G833" s="178">
        <f>ROUND(E833*F833,2)</f>
        <v>0</v>
      </c>
      <c r="H833" s="177"/>
      <c r="I833" s="178">
        <f>ROUND(E833*H833,2)</f>
        <v>0</v>
      </c>
      <c r="J833" s="177"/>
      <c r="K833" s="178">
        <f>ROUND(E833*J833,2)</f>
        <v>0</v>
      </c>
      <c r="L833" s="178">
        <v>15</v>
      </c>
      <c r="M833" s="178">
        <f>G833*(1+L833/100)</f>
        <v>0</v>
      </c>
      <c r="N833" s="176">
        <v>0</v>
      </c>
      <c r="O833" s="176">
        <f>ROUND(E833*N833,2)</f>
        <v>0</v>
      </c>
      <c r="P833" s="176">
        <v>0</v>
      </c>
      <c r="Q833" s="176">
        <f>ROUND(E833*P833,2)</f>
        <v>0</v>
      </c>
      <c r="R833" s="178"/>
      <c r="S833" s="178" t="s">
        <v>129</v>
      </c>
      <c r="T833" s="179" t="s">
        <v>250</v>
      </c>
      <c r="U833" s="157">
        <v>0</v>
      </c>
      <c r="V833" s="157">
        <f>ROUND(E833*U833,2)</f>
        <v>0</v>
      </c>
      <c r="W833" s="157"/>
      <c r="X833" s="157" t="s">
        <v>790</v>
      </c>
      <c r="Y833" s="157" t="s">
        <v>131</v>
      </c>
      <c r="Z833" s="147"/>
      <c r="AA833" s="147"/>
      <c r="AB833" s="147"/>
      <c r="AC833" s="147"/>
      <c r="AD833" s="147"/>
      <c r="AE833" s="147"/>
      <c r="AF833" s="147"/>
      <c r="AG833" s="147" t="s">
        <v>791</v>
      </c>
      <c r="AH833" s="147"/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ht="31.2" outlineLevel="2" x14ac:dyDescent="0.25">
      <c r="A834" s="154"/>
      <c r="B834" s="155"/>
      <c r="C834" s="255" t="s">
        <v>801</v>
      </c>
      <c r="D834" s="256"/>
      <c r="E834" s="256"/>
      <c r="F834" s="256"/>
      <c r="G834" s="256"/>
      <c r="H834" s="157"/>
      <c r="I834" s="157"/>
      <c r="J834" s="157"/>
      <c r="K834" s="157"/>
      <c r="L834" s="157"/>
      <c r="M834" s="157"/>
      <c r="N834" s="156"/>
      <c r="O834" s="156"/>
      <c r="P834" s="156"/>
      <c r="Q834" s="156"/>
      <c r="R834" s="157"/>
      <c r="S834" s="157"/>
      <c r="T834" s="157"/>
      <c r="U834" s="157"/>
      <c r="V834" s="157"/>
      <c r="W834" s="157"/>
      <c r="X834" s="157"/>
      <c r="Y834" s="157"/>
      <c r="Z834" s="147"/>
      <c r="AA834" s="147"/>
      <c r="AB834" s="147"/>
      <c r="AC834" s="147"/>
      <c r="AD834" s="147"/>
      <c r="AE834" s="147"/>
      <c r="AF834" s="147"/>
      <c r="AG834" s="147" t="s">
        <v>180</v>
      </c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80" t="str">
        <f>C834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834" s="147"/>
      <c r="BC834" s="147"/>
      <c r="BD834" s="147"/>
      <c r="BE834" s="147"/>
      <c r="BF834" s="147"/>
      <c r="BG834" s="147"/>
      <c r="BH834" s="147"/>
    </row>
    <row r="835" spans="1:60" outlineLevel="1" x14ac:dyDescent="0.25">
      <c r="A835" s="173">
        <v>164</v>
      </c>
      <c r="B835" s="174" t="s">
        <v>802</v>
      </c>
      <c r="C835" s="189" t="s">
        <v>803</v>
      </c>
      <c r="D835" s="175" t="s">
        <v>789</v>
      </c>
      <c r="E835" s="176">
        <v>1</v>
      </c>
      <c r="F835" s="177"/>
      <c r="G835" s="178">
        <f>ROUND(E835*F835,2)</f>
        <v>0</v>
      </c>
      <c r="H835" s="177"/>
      <c r="I835" s="178">
        <f>ROUND(E835*H835,2)</f>
        <v>0</v>
      </c>
      <c r="J835" s="177"/>
      <c r="K835" s="178">
        <f>ROUND(E835*J835,2)</f>
        <v>0</v>
      </c>
      <c r="L835" s="178">
        <v>15</v>
      </c>
      <c r="M835" s="178">
        <f>G835*(1+L835/100)</f>
        <v>0</v>
      </c>
      <c r="N835" s="176">
        <v>0</v>
      </c>
      <c r="O835" s="176">
        <f>ROUND(E835*N835,2)</f>
        <v>0</v>
      </c>
      <c r="P835" s="176">
        <v>0</v>
      </c>
      <c r="Q835" s="176">
        <f>ROUND(E835*P835,2)</f>
        <v>0</v>
      </c>
      <c r="R835" s="178"/>
      <c r="S835" s="178" t="s">
        <v>129</v>
      </c>
      <c r="T835" s="179" t="s">
        <v>250</v>
      </c>
      <c r="U835" s="157">
        <v>0</v>
      </c>
      <c r="V835" s="157">
        <f>ROUND(E835*U835,2)</f>
        <v>0</v>
      </c>
      <c r="W835" s="157"/>
      <c r="X835" s="157" t="s">
        <v>790</v>
      </c>
      <c r="Y835" s="157" t="s">
        <v>131</v>
      </c>
      <c r="Z835" s="147"/>
      <c r="AA835" s="147"/>
      <c r="AB835" s="147"/>
      <c r="AC835" s="147"/>
      <c r="AD835" s="147"/>
      <c r="AE835" s="147"/>
      <c r="AF835" s="147"/>
      <c r="AG835" s="147" t="s">
        <v>791</v>
      </c>
      <c r="AH835" s="147"/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ht="21" outlineLevel="2" x14ac:dyDescent="0.25">
      <c r="A836" s="154"/>
      <c r="B836" s="155"/>
      <c r="C836" s="255" t="s">
        <v>804</v>
      </c>
      <c r="D836" s="256"/>
      <c r="E836" s="256"/>
      <c r="F836" s="256"/>
      <c r="G836" s="256"/>
      <c r="H836" s="157"/>
      <c r="I836" s="157"/>
      <c r="J836" s="157"/>
      <c r="K836" s="157"/>
      <c r="L836" s="157"/>
      <c r="M836" s="157"/>
      <c r="N836" s="156"/>
      <c r="O836" s="156"/>
      <c r="P836" s="156"/>
      <c r="Q836" s="156"/>
      <c r="R836" s="157"/>
      <c r="S836" s="157"/>
      <c r="T836" s="157"/>
      <c r="U836" s="157"/>
      <c r="V836" s="157"/>
      <c r="W836" s="157"/>
      <c r="X836" s="157"/>
      <c r="Y836" s="157"/>
      <c r="Z836" s="147"/>
      <c r="AA836" s="147"/>
      <c r="AB836" s="147"/>
      <c r="AC836" s="147"/>
      <c r="AD836" s="147"/>
      <c r="AE836" s="147"/>
      <c r="AF836" s="147"/>
      <c r="AG836" s="147" t="s">
        <v>180</v>
      </c>
      <c r="AH836" s="147"/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80" t="str">
        <f>C836</f>
        <v>Náklady zhotovitele, související s prováděním zkoušek a revizí předepsaných technickými normami nebo objednatelem a které jsou pro provedení díla nezbytné.</v>
      </c>
      <c r="BB836" s="147"/>
      <c r="BC836" s="147"/>
      <c r="BD836" s="147"/>
      <c r="BE836" s="147"/>
      <c r="BF836" s="147"/>
      <c r="BG836" s="147"/>
      <c r="BH836" s="147"/>
    </row>
    <row r="837" spans="1:60" outlineLevel="2" x14ac:dyDescent="0.25">
      <c r="A837" s="154"/>
      <c r="B837" s="155"/>
      <c r="C837" s="190" t="s">
        <v>805</v>
      </c>
      <c r="D837" s="158"/>
      <c r="E837" s="159">
        <v>1</v>
      </c>
      <c r="F837" s="157"/>
      <c r="G837" s="157"/>
      <c r="H837" s="157"/>
      <c r="I837" s="157"/>
      <c r="J837" s="157"/>
      <c r="K837" s="157"/>
      <c r="L837" s="157"/>
      <c r="M837" s="157"/>
      <c r="N837" s="156"/>
      <c r="O837" s="156"/>
      <c r="P837" s="156"/>
      <c r="Q837" s="156"/>
      <c r="R837" s="157"/>
      <c r="S837" s="157"/>
      <c r="T837" s="157"/>
      <c r="U837" s="157"/>
      <c r="V837" s="157"/>
      <c r="W837" s="157"/>
      <c r="X837" s="157"/>
      <c r="Y837" s="157"/>
      <c r="Z837" s="147"/>
      <c r="AA837" s="147"/>
      <c r="AB837" s="147"/>
      <c r="AC837" s="147"/>
      <c r="AD837" s="147"/>
      <c r="AE837" s="147"/>
      <c r="AF837" s="147"/>
      <c r="AG837" s="147" t="s">
        <v>134</v>
      </c>
      <c r="AH837" s="147">
        <v>0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x14ac:dyDescent="0.25">
      <c r="A838" s="3"/>
      <c r="B838" s="4"/>
      <c r="C838" s="194"/>
      <c r="D838" s="6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AE838">
        <v>15</v>
      </c>
      <c r="AF838">
        <v>21</v>
      </c>
      <c r="AG838" t="s">
        <v>110</v>
      </c>
    </row>
    <row r="839" spans="1:60" x14ac:dyDescent="0.25">
      <c r="A839" s="150"/>
      <c r="B839" s="151" t="s">
        <v>31</v>
      </c>
      <c r="C839" s="195"/>
      <c r="D839" s="152"/>
      <c r="E839" s="153"/>
      <c r="F839" s="153"/>
      <c r="G839" s="172">
        <f>G8+G88+G106+G114+G151+G157+G370+G432+G456+G464+G487+G514+G597+G599+G711+G732+G743+G748+G758+G775+G800+G824+G832</f>
        <v>0</v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AE839">
        <f>SUMIF(L7:L837,AE838,G7:G837)</f>
        <v>0</v>
      </c>
      <c r="AF839">
        <f>SUMIF(L7:L837,AF838,G7:G837)</f>
        <v>0</v>
      </c>
      <c r="AG839" t="s">
        <v>806</v>
      </c>
    </row>
    <row r="840" spans="1:60" x14ac:dyDescent="0.25">
      <c r="A840" s="3"/>
      <c r="B840" s="4"/>
      <c r="C840" s="194"/>
      <c r="D840" s="6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60" x14ac:dyDescent="0.25">
      <c r="A841" s="3"/>
      <c r="B841" s="4"/>
      <c r="C841" s="194"/>
      <c r="D841" s="6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60" x14ac:dyDescent="0.25">
      <c r="A842" s="264" t="s">
        <v>807</v>
      </c>
      <c r="B842" s="264"/>
      <c r="C842" s="265"/>
      <c r="D842" s="6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60" x14ac:dyDescent="0.25">
      <c r="A843" s="266"/>
      <c r="B843" s="267"/>
      <c r="C843" s="268"/>
      <c r="D843" s="267"/>
      <c r="E843" s="267"/>
      <c r="F843" s="267"/>
      <c r="G843" s="269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AG843" t="s">
        <v>808</v>
      </c>
    </row>
    <row r="844" spans="1:60" x14ac:dyDescent="0.25">
      <c r="A844" s="270"/>
      <c r="B844" s="271"/>
      <c r="C844" s="272"/>
      <c r="D844" s="271"/>
      <c r="E844" s="271"/>
      <c r="F844" s="271"/>
      <c r="G844" s="27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60" x14ac:dyDescent="0.25">
      <c r="A845" s="270"/>
      <c r="B845" s="271"/>
      <c r="C845" s="272"/>
      <c r="D845" s="271"/>
      <c r="E845" s="271"/>
      <c r="F845" s="271"/>
      <c r="G845" s="27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60" x14ac:dyDescent="0.25">
      <c r="A846" s="270"/>
      <c r="B846" s="271"/>
      <c r="C846" s="272"/>
      <c r="D846" s="271"/>
      <c r="E846" s="271"/>
      <c r="F846" s="271"/>
      <c r="G846" s="27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60" x14ac:dyDescent="0.25">
      <c r="A847" s="274"/>
      <c r="B847" s="275"/>
      <c r="C847" s="276"/>
      <c r="D847" s="275"/>
      <c r="E847" s="275"/>
      <c r="F847" s="275"/>
      <c r="G847" s="277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60" x14ac:dyDescent="0.25">
      <c r="A848" s="3"/>
      <c r="B848" s="4"/>
      <c r="C848" s="194"/>
      <c r="D848" s="6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3:33" x14ac:dyDescent="0.25">
      <c r="C849" s="196"/>
      <c r="D849" s="10"/>
      <c r="AG849" t="s">
        <v>815</v>
      </c>
    </row>
    <row r="850" spans="3:33" x14ac:dyDescent="0.25">
      <c r="D850" s="10"/>
    </row>
    <row r="851" spans="3:33" x14ac:dyDescent="0.25">
      <c r="D851" s="10"/>
    </row>
    <row r="852" spans="3:33" x14ac:dyDescent="0.25">
      <c r="D852" s="10"/>
    </row>
    <row r="853" spans="3:33" x14ac:dyDescent="0.25">
      <c r="D853" s="10"/>
    </row>
    <row r="854" spans="3:33" x14ac:dyDescent="0.25">
      <c r="D854" s="10"/>
    </row>
    <row r="855" spans="3:33" x14ac:dyDescent="0.25">
      <c r="D855" s="10"/>
    </row>
    <row r="856" spans="3:33" x14ac:dyDescent="0.25">
      <c r="D856" s="10"/>
    </row>
    <row r="857" spans="3:33" x14ac:dyDescent="0.25">
      <c r="D857" s="10"/>
    </row>
    <row r="858" spans="3:33" x14ac:dyDescent="0.25">
      <c r="D858" s="10"/>
    </row>
    <row r="859" spans="3:33" x14ac:dyDescent="0.25">
      <c r="D859" s="10"/>
    </row>
    <row r="860" spans="3:33" x14ac:dyDescent="0.25">
      <c r="D860" s="10"/>
    </row>
    <row r="861" spans="3:33" x14ac:dyDescent="0.25">
      <c r="D861" s="10"/>
    </row>
    <row r="862" spans="3:33" x14ac:dyDescent="0.25">
      <c r="D862" s="10"/>
    </row>
    <row r="863" spans="3:33" x14ac:dyDescent="0.25">
      <c r="D863" s="10"/>
    </row>
    <row r="864" spans="3:33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OO7jbBosRUCxrmsFdoO7qp6ybp7YxW6LwhZg2Xa5b4VlMA9Hw2Sc2aTwB/LpRPpadE2if8j1SN+NXXFtS1BdXA==" saltValue="Cm2P0/v2h10QFwlQ5oALMg==" spinCount="100000" sheet="1" formatRows="0"/>
  <mergeCells count="74">
    <mergeCell ref="A842:C842"/>
    <mergeCell ref="A843:G847"/>
    <mergeCell ref="C62:G62"/>
    <mergeCell ref="C139:G139"/>
    <mergeCell ref="C140:G140"/>
    <mergeCell ref="C141:G141"/>
    <mergeCell ref="C208:G208"/>
    <mergeCell ref="A1:G1"/>
    <mergeCell ref="C2:G2"/>
    <mergeCell ref="C3:G3"/>
    <mergeCell ref="C4:G4"/>
    <mergeCell ref="C174:G174"/>
    <mergeCell ref="C176:G176"/>
    <mergeCell ref="C177:G177"/>
    <mergeCell ref="C183:G183"/>
    <mergeCell ref="C184:G184"/>
    <mergeCell ref="C411:G411"/>
    <mergeCell ref="C209:G209"/>
    <mergeCell ref="C223:G223"/>
    <mergeCell ref="C224:G224"/>
    <mergeCell ref="C232:G232"/>
    <mergeCell ref="C233:G233"/>
    <mergeCell ref="C285:G285"/>
    <mergeCell ref="C394:G394"/>
    <mergeCell ref="C395:G395"/>
    <mergeCell ref="C396:G396"/>
    <mergeCell ref="C409:G409"/>
    <mergeCell ref="C410:G410"/>
    <mergeCell ref="C466:G466"/>
    <mergeCell ref="C412:G412"/>
    <mergeCell ref="C413:G413"/>
    <mergeCell ref="C420:G420"/>
    <mergeCell ref="C421:G421"/>
    <mergeCell ref="C422:G422"/>
    <mergeCell ref="C423:G423"/>
    <mergeCell ref="C424:G424"/>
    <mergeCell ref="C425:G425"/>
    <mergeCell ref="C426:G426"/>
    <mergeCell ref="C427:G427"/>
    <mergeCell ref="C458:G458"/>
    <mergeCell ref="C655:G655"/>
    <mergeCell ref="C496:G496"/>
    <mergeCell ref="C565:G565"/>
    <mergeCell ref="C566:G566"/>
    <mergeCell ref="C567:G567"/>
    <mergeCell ref="C568:G568"/>
    <mergeCell ref="C569:G569"/>
    <mergeCell ref="C577:G577"/>
    <mergeCell ref="C578:G578"/>
    <mergeCell ref="C579:G579"/>
    <mergeCell ref="C580:G580"/>
    <mergeCell ref="C581:G581"/>
    <mergeCell ref="C713:G713"/>
    <mergeCell ref="C658:G658"/>
    <mergeCell ref="C659:G659"/>
    <mergeCell ref="C660:G660"/>
    <mergeCell ref="C698:G698"/>
    <mergeCell ref="C700:G700"/>
    <mergeCell ref="C701:G701"/>
    <mergeCell ref="C704:G704"/>
    <mergeCell ref="C705:G705"/>
    <mergeCell ref="C706:G706"/>
    <mergeCell ref="C707:G707"/>
    <mergeCell ref="C708:G708"/>
    <mergeCell ref="C829:G829"/>
    <mergeCell ref="C831:G831"/>
    <mergeCell ref="C834:G834"/>
    <mergeCell ref="C836:G836"/>
    <mergeCell ref="C750:G750"/>
    <mergeCell ref="C777:G777"/>
    <mergeCell ref="C802:G802"/>
    <mergeCell ref="C826:G826"/>
    <mergeCell ref="C827:G827"/>
    <mergeCell ref="C828:G82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02 2022133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2022133 Pol'!Názvy_tisku</vt:lpstr>
      <vt:lpstr>oadresa</vt:lpstr>
      <vt:lpstr>Stavba!Objednatel</vt:lpstr>
      <vt:lpstr>Stavba!Objekt</vt:lpstr>
      <vt:lpstr>'02 2022133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Michal Legner</cp:lastModifiedBy>
  <cp:lastPrinted>2019-03-19T12:27:02Z</cp:lastPrinted>
  <dcterms:created xsi:type="dcterms:W3CDTF">2009-04-08T07:15:50Z</dcterms:created>
  <dcterms:modified xsi:type="dcterms:W3CDTF">2024-02-23T06:29:31Z</dcterms:modified>
</cp:coreProperties>
</file>