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Kubát L\2023\TGM 43 střecha\"/>
    </mc:Choice>
  </mc:AlternateContent>
  <xr:revisionPtr revIDLastSave="0" documentId="8_{706B3A5C-2931-4C2B-8D2D-59D446E6C9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ba" sheetId="1" r:id="rId1"/>
    <sheet name="VzorPolozky" sheetId="10" state="hidden" r:id="rId2"/>
    <sheet name="01 2023035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2023035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2023035 Pol'!$A$1:$Y$260</definedName>
    <definedName name="_xlnm.Print_Area" localSheetId="0">Stavba!$A$1:$J$65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H41" i="1" s="1"/>
  <c r="I41" i="1" s="1"/>
  <c r="G40" i="1"/>
  <c r="F40" i="1"/>
  <c r="G39" i="1"/>
  <c r="F39" i="1"/>
  <c r="G250" i="12"/>
  <c r="BA247" i="12"/>
  <c r="BA244" i="12"/>
  <c r="BA217" i="12"/>
  <c r="BA178" i="12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0" i="12"/>
  <c r="G11" i="12"/>
  <c r="I11" i="12"/>
  <c r="I10" i="12" s="1"/>
  <c r="K11" i="12"/>
  <c r="M11" i="12"/>
  <c r="M10" i="12" s="1"/>
  <c r="O11" i="12"/>
  <c r="O10" i="12" s="1"/>
  <c r="Q11" i="12"/>
  <c r="Q10" i="12" s="1"/>
  <c r="V11" i="12"/>
  <c r="V10" i="12" s="1"/>
  <c r="G15" i="12"/>
  <c r="I15" i="12"/>
  <c r="K15" i="12"/>
  <c r="K10" i="12" s="1"/>
  <c r="M15" i="12"/>
  <c r="O15" i="12"/>
  <c r="Q15" i="12"/>
  <c r="V15" i="12"/>
  <c r="G16" i="12"/>
  <c r="I16" i="12"/>
  <c r="K16" i="12"/>
  <c r="M16" i="12"/>
  <c r="O16" i="12"/>
  <c r="Q16" i="12"/>
  <c r="V16" i="12"/>
  <c r="O17" i="12"/>
  <c r="G18" i="12"/>
  <c r="M18" i="12" s="1"/>
  <c r="I18" i="12"/>
  <c r="I17" i="12" s="1"/>
  <c r="K18" i="12"/>
  <c r="K17" i="12" s="1"/>
  <c r="O18" i="12"/>
  <c r="Q18" i="12"/>
  <c r="Q17" i="12" s="1"/>
  <c r="V18" i="12"/>
  <c r="G23" i="12"/>
  <c r="G17" i="12" s="1"/>
  <c r="I23" i="12"/>
  <c r="K23" i="12"/>
  <c r="O23" i="12"/>
  <c r="Q23" i="12"/>
  <c r="V23" i="12"/>
  <c r="V17" i="12" s="1"/>
  <c r="I25" i="12"/>
  <c r="G26" i="12"/>
  <c r="G25" i="12" s="1"/>
  <c r="I26" i="12"/>
  <c r="K26" i="12"/>
  <c r="K25" i="12" s="1"/>
  <c r="O26" i="12"/>
  <c r="O25" i="12" s="1"/>
  <c r="Q26" i="12"/>
  <c r="Q25" i="12" s="1"/>
  <c r="V26" i="12"/>
  <c r="V25" i="12" s="1"/>
  <c r="G27" i="12"/>
  <c r="I27" i="12"/>
  <c r="M27" i="12"/>
  <c r="Q27" i="12"/>
  <c r="G28" i="12"/>
  <c r="I28" i="12"/>
  <c r="K28" i="12"/>
  <c r="K27" i="12" s="1"/>
  <c r="M28" i="12"/>
  <c r="O28" i="12"/>
  <c r="O27" i="12" s="1"/>
  <c r="Q28" i="12"/>
  <c r="V28" i="12"/>
  <c r="V27" i="12" s="1"/>
  <c r="G32" i="12"/>
  <c r="M32" i="12" s="1"/>
  <c r="I32" i="12"/>
  <c r="I31" i="12" s="1"/>
  <c r="K32" i="12"/>
  <c r="O32" i="12"/>
  <c r="O31" i="12" s="1"/>
  <c r="Q32" i="12"/>
  <c r="V32" i="12"/>
  <c r="V31" i="12" s="1"/>
  <c r="G45" i="12"/>
  <c r="M45" i="12" s="1"/>
  <c r="I45" i="12"/>
  <c r="K45" i="12"/>
  <c r="O45" i="12"/>
  <c r="Q45" i="12"/>
  <c r="Q31" i="12" s="1"/>
  <c r="V45" i="12"/>
  <c r="G49" i="12"/>
  <c r="M49" i="12" s="1"/>
  <c r="I49" i="12"/>
  <c r="K49" i="12"/>
  <c r="K31" i="12" s="1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3" i="12"/>
  <c r="G62" i="12" s="1"/>
  <c r="I63" i="12"/>
  <c r="K63" i="12"/>
  <c r="K62" i="12" s="1"/>
  <c r="O63" i="12"/>
  <c r="Q63" i="12"/>
  <c r="V63" i="12"/>
  <c r="V62" i="12" s="1"/>
  <c r="G65" i="12"/>
  <c r="I65" i="12"/>
  <c r="I62" i="12" s="1"/>
  <c r="K65" i="12"/>
  <c r="M65" i="12"/>
  <c r="O65" i="12"/>
  <c r="Q65" i="12"/>
  <c r="V65" i="12"/>
  <c r="G68" i="12"/>
  <c r="M68" i="12" s="1"/>
  <c r="I68" i="12"/>
  <c r="K68" i="12"/>
  <c r="O68" i="12"/>
  <c r="O62" i="12" s="1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3" i="12"/>
  <c r="I73" i="12"/>
  <c r="K73" i="12"/>
  <c r="M73" i="12"/>
  <c r="O73" i="12"/>
  <c r="Q73" i="12"/>
  <c r="Q62" i="12" s="1"/>
  <c r="V73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I85" i="12"/>
  <c r="K85" i="12"/>
  <c r="M85" i="12"/>
  <c r="O85" i="12"/>
  <c r="Q85" i="12"/>
  <c r="V85" i="12"/>
  <c r="G87" i="12"/>
  <c r="I87" i="12"/>
  <c r="I86" i="12" s="1"/>
  <c r="K87" i="12"/>
  <c r="M87" i="12"/>
  <c r="O87" i="12"/>
  <c r="Q87" i="12"/>
  <c r="Q86" i="12" s="1"/>
  <c r="V87" i="12"/>
  <c r="V86" i="12" s="1"/>
  <c r="G89" i="12"/>
  <c r="I89" i="12"/>
  <c r="K89" i="12"/>
  <c r="K86" i="12" s="1"/>
  <c r="M89" i="12"/>
  <c r="O89" i="12"/>
  <c r="O86" i="12" s="1"/>
  <c r="Q89" i="12"/>
  <c r="V89" i="12"/>
  <c r="G91" i="12"/>
  <c r="I91" i="12"/>
  <c r="K91" i="12"/>
  <c r="M91" i="12"/>
  <c r="O91" i="12"/>
  <c r="Q91" i="12"/>
  <c r="V91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102" i="12"/>
  <c r="I102" i="12"/>
  <c r="K102" i="12"/>
  <c r="M102" i="12"/>
  <c r="O102" i="12"/>
  <c r="Q102" i="12"/>
  <c r="V102" i="12"/>
  <c r="G104" i="12"/>
  <c r="G86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3" i="12"/>
  <c r="I123" i="12"/>
  <c r="K123" i="12"/>
  <c r="M123" i="12"/>
  <c r="O123" i="12"/>
  <c r="Q123" i="12"/>
  <c r="V123" i="12"/>
  <c r="G125" i="12"/>
  <c r="I125" i="12"/>
  <c r="K125" i="12"/>
  <c r="M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G131" i="12" s="1"/>
  <c r="I132" i="12"/>
  <c r="K132" i="12"/>
  <c r="K131" i="12" s="1"/>
  <c r="O132" i="12"/>
  <c r="O131" i="12" s="1"/>
  <c r="Q132" i="12"/>
  <c r="Q131" i="12" s="1"/>
  <c r="V132" i="12"/>
  <c r="G134" i="12"/>
  <c r="I134" i="12"/>
  <c r="I131" i="12" s="1"/>
  <c r="K134" i="12"/>
  <c r="M134" i="12"/>
  <c r="O134" i="12"/>
  <c r="Q134" i="12"/>
  <c r="V134" i="12"/>
  <c r="G136" i="12"/>
  <c r="I136" i="12"/>
  <c r="K136" i="12"/>
  <c r="M136" i="12"/>
  <c r="O136" i="12"/>
  <c r="Q136" i="12"/>
  <c r="V136" i="12"/>
  <c r="V131" i="12" s="1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58" i="12"/>
  <c r="I158" i="12"/>
  <c r="G159" i="12"/>
  <c r="I159" i="12"/>
  <c r="K159" i="12"/>
  <c r="K158" i="12" s="1"/>
  <c r="M159" i="12"/>
  <c r="O159" i="12"/>
  <c r="O158" i="12" s="1"/>
  <c r="Q159" i="12"/>
  <c r="V159" i="12"/>
  <c r="V158" i="12" s="1"/>
  <c r="G160" i="12"/>
  <c r="I160" i="12"/>
  <c r="K160" i="12"/>
  <c r="M160" i="12"/>
  <c r="O160" i="12"/>
  <c r="Q160" i="12"/>
  <c r="Q158" i="12" s="1"/>
  <c r="V160" i="12"/>
  <c r="G161" i="12"/>
  <c r="M161" i="12" s="1"/>
  <c r="I161" i="12"/>
  <c r="K161" i="12"/>
  <c r="O161" i="12"/>
  <c r="Q161" i="12"/>
  <c r="V161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K193" i="12"/>
  <c r="O193" i="12"/>
  <c r="G194" i="12"/>
  <c r="I194" i="12"/>
  <c r="I193" i="12" s="1"/>
  <c r="K194" i="12"/>
  <c r="M194" i="12"/>
  <c r="M193" i="12" s="1"/>
  <c r="O194" i="12"/>
  <c r="Q194" i="12"/>
  <c r="Q193" i="12" s="1"/>
  <c r="V194" i="12"/>
  <c r="V193" i="12" s="1"/>
  <c r="I201" i="12"/>
  <c r="K201" i="12"/>
  <c r="G202" i="12"/>
  <c r="G201" i="12" s="1"/>
  <c r="I202" i="12"/>
  <c r="K202" i="12"/>
  <c r="M202" i="12"/>
  <c r="M201" i="12" s="1"/>
  <c r="O202" i="12"/>
  <c r="Q202" i="12"/>
  <c r="Q201" i="12" s="1"/>
  <c r="V202" i="12"/>
  <c r="G204" i="12"/>
  <c r="M204" i="12" s="1"/>
  <c r="I204" i="12"/>
  <c r="K204" i="12"/>
  <c r="O204" i="12"/>
  <c r="O201" i="12" s="1"/>
  <c r="Q204" i="12"/>
  <c r="V204" i="12"/>
  <c r="V201" i="12" s="1"/>
  <c r="Q206" i="12"/>
  <c r="G207" i="12"/>
  <c r="G206" i="12" s="1"/>
  <c r="I207" i="12"/>
  <c r="K207" i="12"/>
  <c r="K206" i="12" s="1"/>
  <c r="O207" i="12"/>
  <c r="Q207" i="12"/>
  <c r="V207" i="12"/>
  <c r="V206" i="12" s="1"/>
  <c r="G208" i="12"/>
  <c r="M208" i="12" s="1"/>
  <c r="I208" i="12"/>
  <c r="I206" i="12" s="1"/>
  <c r="K208" i="12"/>
  <c r="O208" i="12"/>
  <c r="Q208" i="12"/>
  <c r="V208" i="12"/>
  <c r="G211" i="12"/>
  <c r="M211" i="12" s="1"/>
  <c r="I211" i="12"/>
  <c r="K211" i="12"/>
  <c r="O211" i="12"/>
  <c r="O206" i="12" s="1"/>
  <c r="Q211" i="12"/>
  <c r="V211" i="12"/>
  <c r="G216" i="12"/>
  <c r="I216" i="12"/>
  <c r="K216" i="12"/>
  <c r="K215" i="12" s="1"/>
  <c r="M216" i="12"/>
  <c r="O216" i="12"/>
  <c r="O215" i="12" s="1"/>
  <c r="Q216" i="12"/>
  <c r="V216" i="12"/>
  <c r="V215" i="12" s="1"/>
  <c r="G223" i="12"/>
  <c r="I223" i="12"/>
  <c r="K223" i="12"/>
  <c r="M223" i="12"/>
  <c r="O223" i="12"/>
  <c r="Q223" i="12"/>
  <c r="Q215" i="12" s="1"/>
  <c r="V223" i="12"/>
  <c r="G226" i="12"/>
  <c r="I226" i="12"/>
  <c r="K226" i="12"/>
  <c r="M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3" i="12"/>
  <c r="G215" i="12" s="1"/>
  <c r="I233" i="12"/>
  <c r="K233" i="12"/>
  <c r="O233" i="12"/>
  <c r="Q233" i="12"/>
  <c r="V233" i="12"/>
  <c r="G234" i="12"/>
  <c r="I234" i="12"/>
  <c r="I215" i="12" s="1"/>
  <c r="K234" i="12"/>
  <c r="M234" i="12"/>
  <c r="O234" i="12"/>
  <c r="Q234" i="12"/>
  <c r="V234" i="12"/>
  <c r="G235" i="12"/>
  <c r="I235" i="12"/>
  <c r="K235" i="12"/>
  <c r="M235" i="12"/>
  <c r="O235" i="12"/>
  <c r="Q235" i="12"/>
  <c r="V235" i="12"/>
  <c r="G236" i="12"/>
  <c r="I236" i="12"/>
  <c r="K236" i="12"/>
  <c r="M236" i="12"/>
  <c r="O236" i="12"/>
  <c r="Q236" i="12"/>
  <c r="V236" i="12"/>
  <c r="O237" i="12"/>
  <c r="G238" i="12"/>
  <c r="M238" i="12" s="1"/>
  <c r="I238" i="12"/>
  <c r="I237" i="12" s="1"/>
  <c r="K238" i="12"/>
  <c r="K237" i="12" s="1"/>
  <c r="O238" i="12"/>
  <c r="Q238" i="12"/>
  <c r="Q237" i="12" s="1"/>
  <c r="V238" i="12"/>
  <c r="G243" i="12"/>
  <c r="G237" i="12" s="1"/>
  <c r="I243" i="12"/>
  <c r="K243" i="12"/>
  <c r="O243" i="12"/>
  <c r="Q243" i="12"/>
  <c r="V243" i="12"/>
  <c r="V237" i="12" s="1"/>
  <c r="V245" i="12"/>
  <c r="G246" i="12"/>
  <c r="G245" i="12" s="1"/>
  <c r="I246" i="12"/>
  <c r="I245" i="12" s="1"/>
  <c r="K246" i="12"/>
  <c r="K245" i="12" s="1"/>
  <c r="O246" i="12"/>
  <c r="O245" i="12" s="1"/>
  <c r="Q246" i="12"/>
  <c r="Q245" i="12" s="1"/>
  <c r="V246" i="12"/>
  <c r="AE250" i="12"/>
  <c r="AF250" i="12"/>
  <c r="I20" i="1"/>
  <c r="I19" i="1"/>
  <c r="I18" i="1"/>
  <c r="I17" i="1"/>
  <c r="I16" i="1"/>
  <c r="F42" i="1"/>
  <c r="G42" i="1"/>
  <c r="G25" i="1" s="1"/>
  <c r="A25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65" i="1" l="1"/>
  <c r="J62" i="1" s="1"/>
  <c r="G26" i="1"/>
  <c r="A26" i="1"/>
  <c r="G28" i="1"/>
  <c r="G23" i="1"/>
  <c r="M31" i="12"/>
  <c r="M158" i="12"/>
  <c r="M243" i="12"/>
  <c r="M237" i="12" s="1"/>
  <c r="M207" i="12"/>
  <c r="M206" i="12" s="1"/>
  <c r="M63" i="12"/>
  <c r="M62" i="12" s="1"/>
  <c r="G31" i="12"/>
  <c r="M23" i="12"/>
  <c r="M17" i="12" s="1"/>
  <c r="M246" i="12"/>
  <c r="M245" i="12" s="1"/>
  <c r="M233" i="12"/>
  <c r="M215" i="12" s="1"/>
  <c r="M132" i="12"/>
  <c r="M131" i="12" s="1"/>
  <c r="M104" i="12"/>
  <c r="M86" i="12" s="1"/>
  <c r="M26" i="12"/>
  <c r="M25" i="12" s="1"/>
  <c r="I21" i="1"/>
  <c r="J40" i="1"/>
  <c r="J41" i="1"/>
  <c r="J39" i="1"/>
  <c r="J42" i="1" s="1"/>
  <c r="H42" i="1"/>
  <c r="J53" i="1" l="1"/>
  <c r="J49" i="1"/>
  <c r="J55" i="1"/>
  <c r="J58" i="1"/>
  <c r="J56" i="1"/>
  <c r="J54" i="1"/>
  <c r="J52" i="1"/>
  <c r="J51" i="1"/>
  <c r="J57" i="1"/>
  <c r="J50" i="1"/>
  <c r="J63" i="1"/>
  <c r="J64" i="1"/>
  <c r="J60" i="1"/>
  <c r="J61" i="1"/>
  <c r="J59" i="1"/>
  <c r="A23" i="1"/>
  <c r="J65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DB48520E-9DBB-466F-9D3F-E687999B49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A2619A-5742-47E7-82AC-80D712E964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<sst xmlns="http://schemas.openxmlformats.org/spreadsheetml/2006/main" count="1192" uniqueCount="417">
  <si>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</si>
  <si>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</si>
  <si>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</si>
  <si>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</si>
  <si>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</si>
  <si>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</si>
  <si>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</si>
  <si>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</si>
  <si>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</si>
  <si>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</si>
  <si>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</si>
  <si>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</si>
  <si>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</si>
  <si>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</si>
  <si>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</si>
  <si>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</si>
  <si>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</si>
  <si>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</si>
  <si>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</si>
  <si>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</si>
  <si>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</si>
  <si>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</si>
  <si>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</si>
  <si>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</si>
  <si>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</si>
  <si>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</si>
  <si>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</si>
  <si>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</si>
  <si>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</si>
  <si>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</si>
  <si>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</si>
  <si>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</si>
  <si>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</si>
  <si>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</si>
  <si>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</si>
  <si>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</si>
  <si>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</si>
  <si>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</si>
  <si>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</si>
  <si>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</si>
  <si>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</si>
  <si>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2023035</t>
  </si>
  <si>
    <t>Nový Bor</t>
  </si>
  <si>
    <t>01</t>
  </si>
  <si>
    <t>Oprava střechy</t>
  </si>
  <si>
    <t>Objekt:</t>
  </si>
  <si>
    <t>Rozpočet:</t>
  </si>
  <si>
    <t>Nový Bor, TGM 43</t>
  </si>
  <si>
    <t>Stavba</t>
  </si>
  <si>
    <t>Celkem za stavbu</t>
  </si>
  <si>
    <t>CZK</t>
  </si>
  <si>
    <t>Rekapitulace dílů</t>
  </si>
  <si>
    <t>Typ dílu</t>
  </si>
  <si>
    <t>342</t>
  </si>
  <si>
    <t>Stěny a příčky montované lehké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</si>
  <si>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</si>
  <si>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</si>
  <si>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</si>
  <si>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</si>
  <si>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</si>
  <si>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</si>
  <si>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</si>
  <si>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</si>
  <si>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</si>
  <si>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</si>
  <si>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</si>
  <si>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</si>
  <si>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</si>
  <si>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</si>
  <si>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</si>
  <si>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</si>
  <si>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</si>
  <si>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</si>
  <si>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</si>
  <si>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</si>
  <si>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</si>
  <si>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</si>
  <si>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</si>
  <si>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</si>
  <si>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</si>
  <si>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</si>
  <si>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</si>
  <si>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</si>
  <si>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</si>
  <si>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</si>
  <si>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</si>
  <si>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</si>
  <si>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</si>
  <si>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</si>
  <si>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</si>
  <si>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</si>
  <si>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</si>
  <si>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</si>
  <si>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</si>
  <si>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</si>
  <si>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</si>
  <si>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</si>
  <si>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</si>
  <si>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</si>
  <si>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</si>
  <si>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</si>
  <si>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</si>
  <si>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</si>
  <si>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</si>
  <si>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</si>
  <si>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</si>
  <si>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</si>
  <si>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</si>
  <si>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</si>
  <si>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</si>
  <si>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</si>
  <si>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</si>
  <si>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342.01</t>
  </si>
  <si>
    <t>Oprava a doplnění sádrokartonové konstrukce kolem nově osazených střešních oken</t>
  </si>
  <si>
    <t>kus</t>
  </si>
  <si>
    <t>Vlastní</t>
  </si>
  <si>
    <t>Indiv</t>
  </si>
  <si>
    <t>Práce</t>
  </si>
  <si>
    <t>Běžná</t>
  </si>
  <si>
    <t>POL1_</t>
  </si>
  <si>
    <t>941941031R00</t>
  </si>
  <si>
    <t>Montáž lešení leh.řad.s podlahami,š.do 1 m, H 10 m</t>
  </si>
  <si>
    <t>m2</t>
  </si>
  <si>
    <t>RTS 23/ I</t>
  </si>
  <si>
    <t>Včetně kotvení lešení.</t>
  </si>
  <si>
    <t>POP</t>
  </si>
  <si>
    <t>(10+1+1+7,5)*4</t>
  </si>
  <si>
    <t>VV</t>
  </si>
  <si>
    <t>8,5*5</t>
  </si>
  <si>
    <t>941941191R00</t>
  </si>
  <si>
    <t>Příplatek za každý měsíc použití lešení k pol.1031</t>
  </si>
  <si>
    <t>941941831R00</t>
  </si>
  <si>
    <t>Demontáž lešení leh.řad.s podlahami,š.1 m, H 10 m</t>
  </si>
  <si>
    <t>95.01</t>
  </si>
  <si>
    <t>Ochrana stávající podlahy</t>
  </si>
  <si>
    <t xml:space="preserve">m2    </t>
  </si>
  <si>
    <t>6,63*3,48</t>
  </si>
  <si>
    <t>6,63*5,05</t>
  </si>
  <si>
    <t xml:space="preserve">ostatní : </t>
  </si>
  <si>
    <t>20</t>
  </si>
  <si>
    <t>95.03</t>
  </si>
  <si>
    <t>Ostatní stavební a přípomocné práce, vč. materiálu</t>
  </si>
  <si>
    <t xml:space="preserve">hod   </t>
  </si>
  <si>
    <t>čerpání na základě odsouhlasení TDS</t>
  </si>
  <si>
    <t>999281105R00</t>
  </si>
  <si>
    <t>Přesun hmot pro opravy a údržbu do výšky 6 m</t>
  </si>
  <si>
    <t>t</t>
  </si>
  <si>
    <t>Přesun hmot</t>
  </si>
  <si>
    <t>POL7_</t>
  </si>
  <si>
    <t>712400831R00</t>
  </si>
  <si>
    <t>Odstranění povlakové krytiny střech do 30°, 1 vrstva</t>
  </si>
  <si>
    <t>šablony : 71,2648</t>
  </si>
  <si>
    <t>plech : 2,165*3,26*0,5</t>
  </si>
  <si>
    <t>713111130RT1</t>
  </si>
  <si>
    <t>Montáž tepelné izolace krovů vrchem, vložená mezi krokve 1 vrstva - materiál ve specifikaci</t>
  </si>
  <si>
    <t xml:space="preserve">izolace tl. 40 mm : </t>
  </si>
  <si>
    <t>Mezisoučet</t>
  </si>
  <si>
    <t xml:space="preserve">izolace tl. 100 mm : </t>
  </si>
  <si>
    <t xml:space="preserve">izolace tl. 160 mm : </t>
  </si>
  <si>
    <t>713111221R00</t>
  </si>
  <si>
    <t>Montáž zvrchu i přes krokve vč. přelepení spojů, provedení detailů (systémové řešení)</t>
  </si>
  <si>
    <t xml:space="preserve">položení přes krokve : </t>
  </si>
  <si>
    <t>71,2648*1,2</t>
  </si>
  <si>
    <t>2,165*3,26*0,5*1,2</t>
  </si>
  <si>
    <t>713105122R00</t>
  </si>
  <si>
    <t>Odstranění tepelné izolace střech šikmých, volně uložené, z desek minerálních, tl. 100 - 200 mm</t>
  </si>
  <si>
    <t>713.01</t>
  </si>
  <si>
    <t>Ošetření poruch původní parozábrany vč. přípomímého materiálu</t>
  </si>
  <si>
    <t>631508591R</t>
  </si>
  <si>
    <t>Pás izolační ISOVER UNIROL PROFI 9500 x 1200 x 40 mm</t>
  </si>
  <si>
    <t>SPCM</t>
  </si>
  <si>
    <t>Specifikace</t>
  </si>
  <si>
    <t>POL3_</t>
  </si>
  <si>
    <t>74,79375*1,1</t>
  </si>
  <si>
    <t>631508592R</t>
  </si>
  <si>
    <t>Pás izolační ISOVER UNIROL PROFI 4500 x 1200 x 100 mm</t>
  </si>
  <si>
    <t>6315085951R</t>
  </si>
  <si>
    <t>Pás izolační ISOVER UNIROL PROFI 2900 x 1200 x 160 mm</t>
  </si>
  <si>
    <t>67352236R</t>
  </si>
  <si>
    <t>Fólie DÖRKEN - DELTA NOVAFLEXX sanační parobrzda vyztužená tetilií</t>
  </si>
  <si>
    <t>89,7525*1,15</t>
  </si>
  <si>
    <t>998713101R00</t>
  </si>
  <si>
    <t>Přesun hmot pro izolace tepelné, výšky do 6 m</t>
  </si>
  <si>
    <t>762088113R00</t>
  </si>
  <si>
    <t>Zakrývání provizorní plachtou 12x15m,vč.odstranění opakované zakrývání a rozkrývání</t>
  </si>
  <si>
    <t>Zakrývání rozpracovaných tesařských konstrukcí těžkou plachtou na ochranu před srážkovou vodou.</t>
  </si>
  <si>
    <t>762332931RV1</t>
  </si>
  <si>
    <t>Doplnění střešní vazby z hranolů do 120 cm2 bez dodávky řeziva</t>
  </si>
  <si>
    <t>m</t>
  </si>
  <si>
    <t xml:space="preserve">hranol 60/100 : </t>
  </si>
  <si>
    <t>předpoklad a´ 1m : 74,79375*1,3</t>
  </si>
  <si>
    <t>762341210R00</t>
  </si>
  <si>
    <t>Montáž bednění střech rovných, prkna hrubá na sraz</t>
  </si>
  <si>
    <t>762342204R00</t>
  </si>
  <si>
    <t>Montáž kontralatí přibitím</t>
  </si>
  <si>
    <t>762341811R00</t>
  </si>
  <si>
    <t>Demontáž bednění střech rovných z prken hrubých</t>
  </si>
  <si>
    <t>762395000R00</t>
  </si>
  <si>
    <t>Spojovací a ochranné prostředky pro střechy</t>
  </si>
  <si>
    <t>m3</t>
  </si>
  <si>
    <t>předpoklad a´ 1m : 74,79375*1,3*0,06*0,1</t>
  </si>
  <si>
    <t>kontralatě : 74,79375*1,2*0,05*0,06</t>
  </si>
  <si>
    <t>bednění : 74,79375*0,024</t>
  </si>
  <si>
    <t>6050000T</t>
  </si>
  <si>
    <t>Řezivo hraněné</t>
  </si>
  <si>
    <t xml:space="preserve">m3    </t>
  </si>
  <si>
    <t>V 2021</t>
  </si>
  <si>
    <t>předpoklad a´ 1m : 74,79375*1,3*0,06*0,1*1,1</t>
  </si>
  <si>
    <t>60510062R</t>
  </si>
  <si>
    <t>Lať impregnovaná SM jakost I-II 50 x 60 mm,</t>
  </si>
  <si>
    <t>74,79375*1,2*1,1</t>
  </si>
  <si>
    <t>60512540R</t>
  </si>
  <si>
    <t>Prkno boční SM jakost I-II tl. 24 mm, š. nad 80 mm, 4 - 5 m</t>
  </si>
  <si>
    <t>bednění : 74,79375*0,024*1,1</t>
  </si>
  <si>
    <t>998762102R00</t>
  </si>
  <si>
    <t>Přesun hmot pro tesařské konstrukce, výšky do 12 m</t>
  </si>
  <si>
    <t>764393230R00</t>
  </si>
  <si>
    <t>Hřeben střechy z lak Pz plechu, rš 400 mm</t>
  </si>
  <si>
    <t>pozn. D : 3,5+6</t>
  </si>
  <si>
    <t>764394230R00</t>
  </si>
  <si>
    <t>Podkladní pás z Pz plechu rš 250 mm</t>
  </si>
  <si>
    <t>7,5+10</t>
  </si>
  <si>
    <t>764252604RT3</t>
  </si>
  <si>
    <t>Žlab podokapní půlkulatý TiZn RHEINZINK rš. 333 mm plech prePATINA schiefergrau</t>
  </si>
  <si>
    <t>včetně dilatace a spojovacích prostředků.</t>
  </si>
  <si>
    <t>764259615RT3</t>
  </si>
  <si>
    <t>Kotlík závěsný TiZn RHEINZINK půlkulatý,330/100 mm plech prePATINA schiefergrau</t>
  </si>
  <si>
    <t>764551603RT3</t>
  </si>
  <si>
    <t>Svod z Ti Zn RHEINZINK, kruhový, D 100 mm plech prePATINA schiefergrau</t>
  </si>
  <si>
    <t>včetně objímek a spojovacího materiálu.</t>
  </si>
  <si>
    <t>764811244R00</t>
  </si>
  <si>
    <t>Krytina hladká z lak. Pz svitků, do 30°</t>
  </si>
  <si>
    <t>Dodávka a montáž naohýbaného a upraveného svitku včetně spojovacích prostředků a zednické výpomoci.</t>
  </si>
  <si>
    <t>Položka je kalkulována včetně úpravy krytiny u okapů, hřebene, prostupů a výčnělků</t>
  </si>
  <si>
    <t>71,2648</t>
  </si>
  <si>
    <t>2,165*3,26*0,5</t>
  </si>
  <si>
    <t>764813140R00</t>
  </si>
  <si>
    <t>Lemování zdí z lak.Pz plechu,tvr.krytina,rš 400 mm</t>
  </si>
  <si>
    <t>4,66+0,95+3,29</t>
  </si>
  <si>
    <t>764815403R00</t>
  </si>
  <si>
    <t>Maska hladká ke žlabům z Pz lak.plechu, rš 330 mm</t>
  </si>
  <si>
    <t>764814537R00</t>
  </si>
  <si>
    <t>Závětrná lišta z lakovaného Pz plechu, rš 375 mm</t>
  </si>
  <si>
    <t xml:space="preserve">pozn. E : </t>
  </si>
  <si>
    <t>4,66+4,24</t>
  </si>
  <si>
    <t>764311821R00</t>
  </si>
  <si>
    <t>Demontáž krytiny, tabule 2 x 1 m, do 25 m2, do 30°</t>
  </si>
  <si>
    <t>2,165*3,29*0,5</t>
  </si>
  <si>
    <t>764322830R00</t>
  </si>
  <si>
    <t>Demontáž oplechování okapů, TK, rš 400 mm, do 30°</t>
  </si>
  <si>
    <t>764331850R00</t>
  </si>
  <si>
    <t>Demontáž lemování zdí, rš 400 a 500 mm, do 30°</t>
  </si>
  <si>
    <t>764352810R00</t>
  </si>
  <si>
    <t>Demontáž žlabů půlkruh. rovných, rš 330 mm, do 30°</t>
  </si>
  <si>
    <t>764362811R00</t>
  </si>
  <si>
    <t>Demontáž střešního okna, hladká krytina, do 45° - šetrná demontáž</t>
  </si>
  <si>
    <t>764391820R00</t>
  </si>
  <si>
    <t>Demontáž závětrné lišty, rš 250 a 330 mm, do 30°</t>
  </si>
  <si>
    <t>764392840R00</t>
  </si>
  <si>
    <t>Demontáž úžlabí, rš 500 mm, sklon do 30°</t>
  </si>
  <si>
    <t>1,89+4,795</t>
  </si>
  <si>
    <t>764454802R00</t>
  </si>
  <si>
    <t>Demontáž odpadních trub kruhových, D 120 mm</t>
  </si>
  <si>
    <t>764.01</t>
  </si>
  <si>
    <t>Dodávka a montáž - děrovaný plech Pz lakovaný r.š. 330 mm</t>
  </si>
  <si>
    <t xml:space="preserve">m     </t>
  </si>
  <si>
    <t>764.02</t>
  </si>
  <si>
    <t>Odvětrávací tvarovka pozn. G</t>
  </si>
  <si>
    <t xml:space="preserve">ks    </t>
  </si>
  <si>
    <t>pozn. G : 5+10+4+6+11</t>
  </si>
  <si>
    <t>764.03</t>
  </si>
  <si>
    <t>Úprava u stávajícího okna - atypický zkosený parapet - pozn. I</t>
  </si>
  <si>
    <t>pozn. I : 1</t>
  </si>
  <si>
    <t>764.04</t>
  </si>
  <si>
    <t>Dodávka a montáž - atypický kotlík - stěnový - v místě výtoku z úžlabí vč. napojení</t>
  </si>
  <si>
    <t>998764101R00</t>
  </si>
  <si>
    <t>Přesun hmot pro klempířské konstr., výšky do 6 m</t>
  </si>
  <si>
    <t>765311751R00</t>
  </si>
  <si>
    <t>Sněhový zachytávač jednotrubkový</t>
  </si>
  <si>
    <t>pozn. H : 5+7,5</t>
  </si>
  <si>
    <t>765311752R00</t>
  </si>
  <si>
    <t>Sněhový zachytávač dvoutrubkový</t>
  </si>
  <si>
    <t>pozn. B : 7+9,5</t>
  </si>
  <si>
    <t>765321812R00</t>
  </si>
  <si>
    <t>Demontáž vláknocem.čtverců na bednění, do suti</t>
  </si>
  <si>
    <t>6*4,66</t>
  </si>
  <si>
    <t>4*4,66*0,5</t>
  </si>
  <si>
    <t>3,5*4,66</t>
  </si>
  <si>
    <t>6*4,24*0,5</t>
  </si>
  <si>
    <t>2,165*0,95</t>
  </si>
  <si>
    <t>(3,5-2,165)*0,95*0,5</t>
  </si>
  <si>
    <t xml:space="preserve">okna : </t>
  </si>
  <si>
    <t>-0,84*1,4*6</t>
  </si>
  <si>
    <t>765328811R00</t>
  </si>
  <si>
    <t>Demontáž hřebenů a nároží vláknocem., kryt. hladká, suť</t>
  </si>
  <si>
    <t>hřeben : 3,5+6</t>
  </si>
  <si>
    <t>nároží : 5,655</t>
  </si>
  <si>
    <t>765799311R00</t>
  </si>
  <si>
    <t>Montáž fólie na krokve přibitím se slepením spojů</t>
  </si>
  <si>
    <t>včetně spojovacích prostředků.</t>
  </si>
  <si>
    <t>765799312R00</t>
  </si>
  <si>
    <t>Montáž fólie na bednění přibitím</t>
  </si>
  <si>
    <t>673522152R</t>
  </si>
  <si>
    <t>Fólie DÖRKEN - DELTA MAXX PLUS termomembrána</t>
  </si>
  <si>
    <t>74,79375*1,15</t>
  </si>
  <si>
    <t>673522159R</t>
  </si>
  <si>
    <t>Fólie DÖRKEN - DELTA TRELA PLUS pro plechové střechy</t>
  </si>
  <si>
    <t>998765101R00</t>
  </si>
  <si>
    <t>Přesun hmot pro krytiny tvrdé, výšky do 6 m</t>
  </si>
  <si>
    <t>766624043R00</t>
  </si>
  <si>
    <t>Montáž střešních oken rozměr 78/140 - 160 cm</t>
  </si>
  <si>
    <t>766624047R00</t>
  </si>
  <si>
    <t>Montáž zateplovací sady pro střešní okna</t>
  </si>
  <si>
    <t>6114022056R</t>
  </si>
  <si>
    <t xml:space="preserve">Okno střešní VELUX GPU 0066 MK08 780 x 1400 mm výklopně-kyvné, bezúdržbové </t>
  </si>
  <si>
    <t>Bílé bezúdržbové výklopně-kyvné střešní okno GPU</t>
  </si>
  <si>
    <t/>
  </si>
  <si>
    <t>• Otevírání pomocí kliky ve spodní části okenního křídla.</t>
  </si>
  <si>
    <t>• Křídlo okna se vyklápí směrem ven až do maximální polohy 45°.</t>
  </si>
  <si>
    <t>• Drží otevřené v jakékoli pozici.</t>
  </si>
  <si>
    <t>• Otevření křídla horním madlem a otočení o 160° pro snadné umytí venkovní strany okna.</t>
  </si>
  <si>
    <t>• Pojistka pro zafixování okna při umývání.</t>
  </si>
  <si>
    <t>• Pootevření okna do ventilační polohy pomocí spodní ovládací kliky.</t>
  </si>
  <si>
    <t>• Vnitřní bezúdržbový povrch</t>
  </si>
  <si>
    <t>Sklon střechy</t>
  </si>
  <si>
    <t>• Lze instalovat ve sklonu od 15° do 55°.</t>
  </si>
  <si>
    <t>• Pro instalaci od sklonu 55° do 75° je třeba z výroby objednat speciální pružiny</t>
  </si>
  <si>
    <t>Materiál rámu/křídla</t>
  </si>
  <si>
    <t>• ThermoTechnology™ – Lepený tepelně upravený dřevěný profil (TMT) s vrstvou polyuretanu.</t>
  </si>
  <si>
    <t>• Finální bílý lak UV stabilizovaný – při působení slunečního záření zůstává bílý a nemění svoji barvu (NSC S 0500-N nebo jako RAL 9003).</t>
  </si>
  <si>
    <t>– Vnitřní lepené sklo se dvěma PVB fóliemi – 2x3 mm</t>
  </si>
  <si>
    <t>– Argon – 12 mm</t>
  </si>
  <si>
    <t>– Střední plavené sklo – 3 mm</t>
  </si>
  <si>
    <t>– Venkovní tvrzené sklo se samočistící úpravou a vrstvou proti venkovnímu rosení - 4 mm</t>
  </si>
  <si>
    <t>U okna = 1,0 součinitel prostupu tepla</t>
  </si>
  <si>
    <t>U skla   = 0,6 součinitel prostupu tepla</t>
  </si>
  <si>
    <t>Rw = 37 dB</t>
  </si>
  <si>
    <t>61140284.AR</t>
  </si>
  <si>
    <t>Lemování okna Velux  780 x 1400 mm</t>
  </si>
  <si>
    <t>611405906R</t>
  </si>
  <si>
    <t>Sada zateplovací Velux BDX 2000 MK08 780 x 1400 mm</t>
  </si>
  <si>
    <t>998766101R00</t>
  </si>
  <si>
    <t>Přesun hmot pro truhlářské konstr., výšky do 6 m</t>
  </si>
  <si>
    <t>783782205R00</t>
  </si>
  <si>
    <t>Nátěr tesařských konstrukcí Bochemitem QB 2x</t>
  </si>
  <si>
    <t>včetně montáže, dodávky a demontáže lešení.</t>
  </si>
  <si>
    <t>předpoklad a´ 1m : 74,79375*1,3*0,32*1,1</t>
  </si>
  <si>
    <t>bednění : 74,79375*2*1,1</t>
  </si>
  <si>
    <t>stávající krokve : 50</t>
  </si>
  <si>
    <t>784191101R00</t>
  </si>
  <si>
    <t>Penetrace podkladu univerzální Primalex 1x</t>
  </si>
  <si>
    <t>stěny s oknem : (6,75+5,05+3,48)*3,87</t>
  </si>
  <si>
    <t>784195122R00</t>
  </si>
  <si>
    <t>Malba Primalex Standard, barva, bez penetrace, 2 x</t>
  </si>
  <si>
    <t>210220101RT3</t>
  </si>
  <si>
    <t>Vodiče svodové FeZn D do 10,Al 10,Cu 8 +podpěry do zdiva včetně dodávky drátu AlMgSi T/4 8 mm</t>
  </si>
  <si>
    <t>210220101RU2</t>
  </si>
  <si>
    <t>Vodiče svodové FeZn D do 10,Al 10,Cu 8 +podpěry hřeben, nároží včetně dodávky drátu AlMgSi T/4 8 mm</t>
  </si>
  <si>
    <t>3,5+6</t>
  </si>
  <si>
    <t>6,2</t>
  </si>
  <si>
    <t>650811112R00</t>
  </si>
  <si>
    <t>Demontáž vodiče svodového do D 10 mm vč. podpěr</t>
  </si>
  <si>
    <t>6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</si>
  <si>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</si>
  <si>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</si>
  <si>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</si>
  <si>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celkem : 3,65321</t>
  </si>
  <si>
    <t>izolace : -0,71802</t>
  </si>
  <si>
    <t>dřevo : -1,12191</t>
  </si>
  <si>
    <t>krytina : -1,02802</t>
  </si>
  <si>
    <t>lepenka : -0,44876</t>
  </si>
  <si>
    <t>979990110R00</t>
  </si>
  <si>
    <t>Poplatek za uložení suti - cementovláknité desky, skupina odpadu 170802</t>
  </si>
  <si>
    <t>71,26488*0,014</t>
  </si>
  <si>
    <t>15,155*0,002</t>
  </si>
  <si>
    <t>979990121R00</t>
  </si>
  <si>
    <t>Poplatek za uložení suti - asfaltové pásy, skupina odpadu 170302</t>
  </si>
  <si>
    <t>74,79375*0,006</t>
  </si>
  <si>
    <t>979990146R00</t>
  </si>
  <si>
    <t>Poplatek za uložení lehkých izolačních materiálů - čistý polystyren, minerální a skelná vata</t>
  </si>
  <si>
    <t>74,79375*0,0096</t>
  </si>
  <si>
    <t>979990160R00</t>
  </si>
  <si>
    <t>Poplatek za uložení - dřevo, skupina odpadu 200201</t>
  </si>
  <si>
    <t>74,79375*0,015</t>
  </si>
  <si>
    <t>979011211R00</t>
  </si>
  <si>
    <t>Svislá doprava suti a vybour. hmot za 2.NP nošením</t>
  </si>
  <si>
    <t>Přesun suti</t>
  </si>
  <si>
    <t>POL8_</t>
  </si>
  <si>
    <t>979086213R00</t>
  </si>
  <si>
    <t>Nakládání vybouraných hmot na dopravní prostředek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</si>
  <si>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</si>
  <si>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</si>
  <si>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</si>
  <si>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</si>
  <si>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</si>
  <si>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</si>
  <si>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</si>
  <si>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</si>
  <si>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</si>
  <si>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</si>
  <si>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</si>
  <si>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</si>
  <si>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- oplocení staveniště</t>
  </si>
  <si>
    <t>- mobilní WC</t>
  </si>
  <si>
    <t>- napojovací body energií vč. měření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</si>
  <si>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</si>
  <si>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</si>
  <si>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</si>
  <si>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</si>
  <si>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</si>
  <si>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</si>
  <si>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- revize hromosvod</t>
  </si>
  <si>
    <t>SUM</t>
  </si>
  <si>
    <t>Poznámky uchazeče k zadání</t>
  </si>
  <si>
    <t>POPUZIV</t>
  </si>
  <si>
    <t>Bezpečné nízkoenergetické trojsklo --66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</si>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</sst>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H31" sqref="H3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5">
      <c r="A4" s="110">
        <v>3647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SUMIF(F49:F64,A16,I49:I64)+SUMIF(F49:F64,"PSU",I49:I64)</f>
        <v>0</v>
      </c>
      <c r="J16" s="84"/>
    </row>
    <row r="17" spans="1:10" ht="23.25" customHeight="1" x14ac:dyDescent="0.25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SUMIF(F49:F64,A17,I49:I64)</f>
        <v>0</v>
      </c>
      <c r="J17" s="84"/>
    </row>
    <row r="18" spans="1:10" ht="23.25" customHeight="1" x14ac:dyDescent="0.25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SUMIF(F49:F64,A18,I49:I64)</f>
        <v>0</v>
      </c>
      <c r="J18" s="84"/>
    </row>
    <row r="19" spans="1:10" ht="23.25" customHeight="1" x14ac:dyDescent="0.25">
      <c r="A19" s="195" t="s">
        <v>82</v>
      </c>
      <c r="B19" s="38" t="s">
        <v>29</v>
      </c>
      <c r="C19" s="62"/>
      <c r="D19" s="63"/>
      <c r="E19" s="82"/>
      <c r="F19" s="83"/>
      <c r="G19" s="82"/>
      <c r="H19" s="83"/>
      <c r="I19" s="82">
        <f>SUMIF(F49:F64,A19,I49:I64)</f>
        <v>0</v>
      </c>
      <c r="J19" s="84"/>
    </row>
    <row r="20" spans="1:10" ht="23.25" customHeight="1" x14ac:dyDescent="0.25">
      <c r="A20" s="195" t="s">
        <v>83</v>
      </c>
      <c r="B20" s="38" t="s">
        <v>30</v>
      </c>
      <c r="C20" s="62"/>
      <c r="D20" s="63"/>
      <c r="E20" s="82"/>
      <c r="F20" s="83"/>
      <c r="G20" s="82"/>
      <c r="H20" s="83"/>
      <c r="I20" s="82">
        <f>SUMIF(F49:F64,A20,I49:I64)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48</v>
      </c>
      <c r="C39" s="146"/>
      <c r="D39" s="146"/>
      <c r="E39" s="146"/>
      <c r="F39" s="147">
        <f>'01 2023035 Pol'!AE250</f>
        <v>0</v>
      </c>
      <c r="G39" s="148">
        <f>'01 2023035 Pol'!AF250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5">
      <c r="A40" s="135">
        <v>2</v>
      </c>
      <c r="B40" s="151" t="s">
        <v>43</v>
      </c>
      <c r="C40" s="152" t="s">
        <v>44</v>
      </c>
      <c r="D40" s="152"/>
      <c r="E40" s="152"/>
      <c r="F40" s="153">
        <f>'01 2023035 Pol'!AE250</f>
        <v>0</v>
      </c>
      <c r="G40" s="154">
        <f>'01 2023035 Pol'!AF250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hidden="1" customHeight="1" x14ac:dyDescent="0.25">
      <c r="A41" s="135">
        <v>3</v>
      </c>
      <c r="B41" s="156" t="s">
        <v>41</v>
      </c>
      <c r="C41" s="146" t="s">
        <v>42</v>
      </c>
      <c r="D41" s="146"/>
      <c r="E41" s="146"/>
      <c r="F41" s="157">
        <f>'01 2023035 Pol'!AE250</f>
        <v>0</v>
      </c>
      <c r="G41" s="149">
        <f>'01 2023035 Pol'!AF250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5">
      <c r="A42" s="135"/>
      <c r="B42" s="158" t="s">
        <v>49</v>
      </c>
      <c r="C42" s="159"/>
      <c r="D42" s="159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2">
        <f>SUMIF(A39:A41,"=1",I39:I41)</f>
        <v>0</v>
      </c>
      <c r="J42" s="163">
        <f>SUMIF(A39:A41,"=1",J39:J41)</f>
        <v>0</v>
      </c>
    </row>
    <row r="46" spans="1:10" ht="15.6" x14ac:dyDescent="0.3">
      <c r="B46" s="174" t="s">
        <v>51</v>
      </c>
    </row>
    <row r="48" spans="1:10" ht="25.5" customHeight="1" x14ac:dyDescent="0.25">
      <c r="A48" s="176"/>
      <c r="B48" s="179" t="s">
        <v>18</v>
      </c>
      <c r="C48" s="179" t="s">
        <v>6</v>
      </c>
      <c r="D48" s="180"/>
      <c r="E48" s="180"/>
      <c r="F48" s="181" t="s">
        <v>52</v>
      </c>
      <c r="G48" s="181"/>
      <c r="H48" s="181"/>
      <c r="I48" s="181" t="s">
        <v>31</v>
      </c>
      <c r="J48" s="181" t="s">
        <v>0</v>
      </c>
    </row>
    <row r="49" spans="1:10" ht="36.75" customHeight="1" x14ac:dyDescent="0.25">
      <c r="A49" s="177"/>
      <c r="B49" s="182" t="s">
        <v>53</v>
      </c>
      <c r="C49" s="183" t="s">
        <v>54</v>
      </c>
      <c r="D49" s="184"/>
      <c r="E49" s="184"/>
      <c r="F49" s="191" t="s">
        <v>26</v>
      </c>
      <c r="G49" s="192"/>
      <c r="H49" s="192"/>
      <c r="I49" s="192">
        <f>'01 2023035 Pol'!G8</f>
        <v>0</v>
      </c>
      <c r="J49" s="188" t="str">
        <f>IF(I65=0,"",I49/I65*100)</f>
        <v/>
      </c>
    </row>
    <row r="50" spans="1:10" ht="36.75" customHeight="1" x14ac:dyDescent="0.25">
      <c r="A50" s="177"/>
      <c r="B50" s="182" t="s">
        <v>55</v>
      </c>
      <c r="C50" s="183" t="s">
        <v>56</v>
      </c>
      <c r="D50" s="184"/>
      <c r="E50" s="184"/>
      <c r="F50" s="191" t="s">
        <v>26</v>
      </c>
      <c r="G50" s="192"/>
      <c r="H50" s="192"/>
      <c r="I50" s="192">
        <f>'01 2023035 Pol'!G10</f>
        <v>0</v>
      </c>
      <c r="J50" s="188" t="str">
        <f>IF(I65=0,"",I50/I65*100)</f>
        <v/>
      </c>
    </row>
    <row r="51" spans="1:10" ht="36.75" customHeight="1" x14ac:dyDescent="0.25">
      <c r="A51" s="177"/>
      <c r="B51" s="182" t="s">
        <v>57</v>
      </c>
      <c r="C51" s="183" t="s">
        <v>58</v>
      </c>
      <c r="D51" s="184"/>
      <c r="E51" s="184"/>
      <c r="F51" s="191" t="s">
        <v>26</v>
      </c>
      <c r="G51" s="192"/>
      <c r="H51" s="192"/>
      <c r="I51" s="192">
        <f>'01 2023035 Pol'!G17</f>
        <v>0</v>
      </c>
      <c r="J51" s="188" t="str">
        <f>IF(I65=0,"",I51/I65*100)</f>
        <v/>
      </c>
    </row>
    <row r="52" spans="1:10" ht="36.75" customHeight="1" x14ac:dyDescent="0.25">
      <c r="A52" s="177"/>
      <c r="B52" s="182" t="s">
        <v>59</v>
      </c>
      <c r="C52" s="183" t="s">
        <v>60</v>
      </c>
      <c r="D52" s="184"/>
      <c r="E52" s="184"/>
      <c r="F52" s="191" t="s">
        <v>26</v>
      </c>
      <c r="G52" s="192"/>
      <c r="H52" s="192"/>
      <c r="I52" s="192">
        <f>'01 2023035 Pol'!G25</f>
        <v>0</v>
      </c>
      <c r="J52" s="188" t="str">
        <f>IF(I65=0,"",I52/I65*100)</f>
        <v/>
      </c>
    </row>
    <row r="53" spans="1:10" ht="36.75" customHeight="1" x14ac:dyDescent="0.25">
      <c r="A53" s="177"/>
      <c r="B53" s="182" t="s">
        <v>61</v>
      </c>
      <c r="C53" s="183" t="s">
        <v>62</v>
      </c>
      <c r="D53" s="184"/>
      <c r="E53" s="184"/>
      <c r="F53" s="191" t="s">
        <v>27</v>
      </c>
      <c r="G53" s="192"/>
      <c r="H53" s="192"/>
      <c r="I53" s="192">
        <f>'01 2023035 Pol'!G27</f>
        <v>0</v>
      </c>
      <c r="J53" s="188" t="str">
        <f>IF(I65=0,"",I53/I65*100)</f>
        <v/>
      </c>
    </row>
    <row r="54" spans="1:10" ht="36.75" customHeight="1" x14ac:dyDescent="0.25">
      <c r="A54" s="177"/>
      <c r="B54" s="182" t="s">
        <v>63</v>
      </c>
      <c r="C54" s="183" t="s">
        <v>64</v>
      </c>
      <c r="D54" s="184"/>
      <c r="E54" s="184"/>
      <c r="F54" s="191" t="s">
        <v>27</v>
      </c>
      <c r="G54" s="192"/>
      <c r="H54" s="192"/>
      <c r="I54" s="192">
        <f>'01 2023035 Pol'!G31</f>
        <v>0</v>
      </c>
      <c r="J54" s="188" t="str">
        <f>IF(I65=0,"",I54/I65*100)</f>
        <v/>
      </c>
    </row>
    <row r="55" spans="1:10" ht="36.75" customHeight="1" x14ac:dyDescent="0.25">
      <c r="A55" s="177"/>
      <c r="B55" s="182" t="s">
        <v>65</v>
      </c>
      <c r="C55" s="183" t="s">
        <v>66</v>
      </c>
      <c r="D55" s="184"/>
      <c r="E55" s="184"/>
      <c r="F55" s="191" t="s">
        <v>27</v>
      </c>
      <c r="G55" s="192"/>
      <c r="H55" s="192"/>
      <c r="I55" s="192">
        <f>'01 2023035 Pol'!G62</f>
        <v>0</v>
      </c>
      <c r="J55" s="188" t="str">
        <f>IF(I65=0,"",I55/I65*100)</f>
        <v/>
      </c>
    </row>
    <row r="56" spans="1:10" ht="36.75" customHeight="1" x14ac:dyDescent="0.25">
      <c r="A56" s="177"/>
      <c r="B56" s="182" t="s">
        <v>67</v>
      </c>
      <c r="C56" s="183" t="s">
        <v>68</v>
      </c>
      <c r="D56" s="184"/>
      <c r="E56" s="184"/>
      <c r="F56" s="191" t="s">
        <v>27</v>
      </c>
      <c r="G56" s="192"/>
      <c r="H56" s="192"/>
      <c r="I56" s="192">
        <f>'01 2023035 Pol'!G86</f>
        <v>0</v>
      </c>
      <c r="J56" s="188" t="str">
        <f>IF(I65=0,"",I56/I65*100)</f>
        <v/>
      </c>
    </row>
    <row r="57" spans="1:10" ht="36.75" customHeight="1" x14ac:dyDescent="0.25">
      <c r="A57" s="177"/>
      <c r="B57" s="182" t="s">
        <v>69</v>
      </c>
      <c r="C57" s="183" t="s">
        <v>70</v>
      </c>
      <c r="D57" s="184"/>
      <c r="E57" s="184"/>
      <c r="F57" s="191" t="s">
        <v>27</v>
      </c>
      <c r="G57" s="192"/>
      <c r="H57" s="192"/>
      <c r="I57" s="192">
        <f>'01 2023035 Pol'!G131</f>
        <v>0</v>
      </c>
      <c r="J57" s="188" t="str">
        <f>IF(I65=0,"",I57/I65*100)</f>
        <v/>
      </c>
    </row>
    <row r="58" spans="1:10" ht="36.75" customHeight="1" x14ac:dyDescent="0.25">
      <c r="A58" s="177"/>
      <c r="B58" s="182" t="s">
        <v>71</v>
      </c>
      <c r="C58" s="183" t="s">
        <v>72</v>
      </c>
      <c r="D58" s="184"/>
      <c r="E58" s="184"/>
      <c r="F58" s="191" t="s">
        <v>27</v>
      </c>
      <c r="G58" s="192"/>
      <c r="H58" s="192"/>
      <c r="I58" s="192">
        <f>'01 2023035 Pol'!G158</f>
        <v>0</v>
      </c>
      <c r="J58" s="188" t="str">
        <f>IF(I65=0,"",I58/I65*100)</f>
        <v/>
      </c>
    </row>
    <row r="59" spans="1:10" ht="36.75" customHeight="1" x14ac:dyDescent="0.25">
      <c r="A59" s="177"/>
      <c r="B59" s="182" t="s">
        <v>73</v>
      </c>
      <c r="C59" s="183" t="s">
        <v>74</v>
      </c>
      <c r="D59" s="184"/>
      <c r="E59" s="184"/>
      <c r="F59" s="191" t="s">
        <v>27</v>
      </c>
      <c r="G59" s="192"/>
      <c r="H59" s="192"/>
      <c r="I59" s="192">
        <f>'01 2023035 Pol'!G193</f>
        <v>0</v>
      </c>
      <c r="J59" s="188" t="str">
        <f>IF(I65=0,"",I59/I65*100)</f>
        <v/>
      </c>
    </row>
    <row r="60" spans="1:10" ht="36.75" customHeight="1" x14ac:dyDescent="0.25">
      <c r="A60" s="177"/>
      <c r="B60" s="182" t="s">
        <v>75</v>
      </c>
      <c r="C60" s="183" t="s">
        <v>76</v>
      </c>
      <c r="D60" s="184"/>
      <c r="E60" s="184"/>
      <c r="F60" s="191" t="s">
        <v>27</v>
      </c>
      <c r="G60" s="192"/>
      <c r="H60" s="192"/>
      <c r="I60" s="192">
        <f>'01 2023035 Pol'!G201</f>
        <v>0</v>
      </c>
      <c r="J60" s="188" t="str">
        <f>IF(I65=0,"",I60/I65*100)</f>
        <v/>
      </c>
    </row>
    <row r="61" spans="1:10" ht="36.75" customHeight="1" x14ac:dyDescent="0.25">
      <c r="A61" s="177"/>
      <c r="B61" s="182" t="s">
        <v>77</v>
      </c>
      <c r="C61" s="183" t="s">
        <v>78</v>
      </c>
      <c r="D61" s="184"/>
      <c r="E61" s="184"/>
      <c r="F61" s="191" t="s">
        <v>28</v>
      </c>
      <c r="G61" s="192"/>
      <c r="H61" s="192"/>
      <c r="I61" s="192">
        <f>'01 2023035 Pol'!G206</f>
        <v>0</v>
      </c>
      <c r="J61" s="188" t="str">
        <f>IF(I65=0,"",I61/I65*100)</f>
        <v/>
      </c>
    </row>
    <row r="62" spans="1:10" ht="36.75" customHeight="1" x14ac:dyDescent="0.25">
      <c r="A62" s="177"/>
      <c r="B62" s="182" t="s">
        <v>79</v>
      </c>
      <c r="C62" s="183" t="s">
        <v>80</v>
      </c>
      <c r="D62" s="184"/>
      <c r="E62" s="184"/>
      <c r="F62" s="191" t="s">
        <v>81</v>
      </c>
      <c r="G62" s="192"/>
      <c r="H62" s="192"/>
      <c r="I62" s="192">
        <f>'01 2023035 Pol'!G215</f>
        <v>0</v>
      </c>
      <c r="J62" s="188" t="str">
        <f>IF(I65=0,"",I62/I65*100)</f>
        <v/>
      </c>
    </row>
    <row r="63" spans="1:10" ht="36.75" customHeight="1" x14ac:dyDescent="0.25">
      <c r="A63" s="177"/>
      <c r="B63" s="182" t="s">
        <v>82</v>
      </c>
      <c r="C63" s="183" t="s">
        <v>29</v>
      </c>
      <c r="D63" s="184"/>
      <c r="E63" s="184"/>
      <c r="F63" s="191" t="s">
        <v>82</v>
      </c>
      <c r="G63" s="192"/>
      <c r="H63" s="192"/>
      <c r="I63" s="192">
        <f>'01 2023035 Pol'!G237</f>
        <v>0</v>
      </c>
      <c r="J63" s="188" t="str">
        <f>IF(I65=0,"",I63/I65*100)</f>
        <v/>
      </c>
    </row>
    <row r="64" spans="1:10" ht="36.75" customHeight="1" x14ac:dyDescent="0.25">
      <c r="A64" s="177"/>
      <c r="B64" s="182" t="s">
        <v>83</v>
      </c>
      <c r="C64" s="183" t="s">
        <v>30</v>
      </c>
      <c r="D64" s="184"/>
      <c r="E64" s="184"/>
      <c r="F64" s="191" t="s">
        <v>83</v>
      </c>
      <c r="G64" s="192"/>
      <c r="H64" s="192"/>
      <c r="I64" s="192">
        <f>'01 2023035 Pol'!G245</f>
        <v>0</v>
      </c>
      <c r="J64" s="188" t="str">
        <f>IF(I65=0,"",I64/I65*100)</f>
        <v/>
      </c>
    </row>
    <row r="65" spans="1:10" ht="25.5" customHeight="1" x14ac:dyDescent="0.25">
      <c r="A65" s="178"/>
      <c r="B65" s="185" t="s">
        <v>1</v>
      </c>
      <c r="C65" s="186"/>
      <c r="D65" s="187"/>
      <c r="E65" s="187"/>
      <c r="F65" s="193"/>
      <c r="G65" s="194"/>
      <c r="H65" s="194"/>
      <c r="I65" s="194">
        <f>SUM(I49:I64)</f>
        <v>0</v>
      </c>
      <c r="J65" s="189">
        <f>SUM(J49:J64)</f>
        <v>0</v>
      </c>
    </row>
    <row r="66" spans="1:10" x14ac:dyDescent="0.25">
      <c r="F66" s="134"/>
      <c r="G66" s="134"/>
      <c r="H66" s="134"/>
      <c r="I66" s="134"/>
      <c r="J66" s="190"/>
    </row>
    <row r="67" spans="1:10" x14ac:dyDescent="0.25">
      <c r="F67" s="134"/>
      <c r="G67" s="134"/>
      <c r="H67" s="134"/>
      <c r="I67" s="134"/>
      <c r="J67" s="190"/>
    </row>
    <row r="68" spans="1:10" x14ac:dyDescent="0.25">
      <c r="F68" s="134"/>
      <c r="G68" s="134"/>
      <c r="H68" s="134"/>
      <c r="I68" s="134"/>
      <c r="J68" s="190"/>
    </row>
  </sheetData>
  <sheetProtection algorithmName="SHA-512" hashValue="36SoHY80XCtiAf/6F97x/RmlwntuccYXapjj/WVtJF51pb6gZ9ff2jlTCynCFP9sJGlB1HhihDH/F8Exl4o0Ng==" saltValue="FPHCwFJ7p2031/dObAoo1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algorithmName="SHA-512" hashValue="WC5p47Qzhizl6fkg6r5BFCwH3I7KOao+J9zZdcsb1UR+tqDcyNT5Wadv6HGtNIh12AGNxsiHUaX2nG3WCm1ZHA==" saltValue="rJ1ktGqjMMMwsTfrYvgGE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433E-8C96-4FAA-8B23-64A9644311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84</v>
      </c>
    </row>
    <row r="2" spans="1:60" ht="25.05" customHeight="1" x14ac:dyDescent="0.25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G2" t="s">
        <v>85</v>
      </c>
    </row>
    <row r="3" spans="1:60" ht="25.05" customHeight="1" x14ac:dyDescent="0.25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C3" s="175" t="s">
        <v>85</v>
      </c>
      <c r="AG3" t="s">
        <v>86</v>
      </c>
    </row>
    <row r="4" spans="1:60" ht="25.05" customHeight="1" x14ac:dyDescent="0.25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87</v>
      </c>
    </row>
    <row r="5" spans="1:60" x14ac:dyDescent="0.25">
      <c r="D5" s="10"/>
    </row>
    <row r="6" spans="1:60" ht="39.6" x14ac:dyDescent="0.25">
      <c r="A6" s="207" t="s">
        <v>88</v>
      </c>
      <c r="B6" s="209" t="s">
        <v>89</v>
      </c>
      <c r="C6" s="209" t="s">
        <v>90</v>
      </c>
      <c r="D6" s="208" t="s">
        <v>91</v>
      </c>
      <c r="E6" s="207" t="s">
        <v>92</v>
      </c>
      <c r="F6" s="206" t="s">
        <v>93</v>
      </c>
      <c r="G6" s="207" t="s">
        <v>31</v>
      </c>
      <c r="H6" s="210" t="s">
        <v>32</v>
      </c>
      <c r="I6" s="210" t="s">
        <v>94</v>
      </c>
      <c r="J6" s="210" t="s">
        <v>33</v>
      </c>
      <c r="K6" s="210" t="s">
        <v>95</v>
      </c>
      <c r="L6" s="210" t="s">
        <v>96</v>
      </c>
      <c r="M6" s="210" t="s">
        <v>97</v>
      </c>
      <c r="N6" s="210" t="s">
        <v>98</v>
      </c>
      <c r="O6" s="210" t="s">
        <v>99</v>
      </c>
      <c r="P6" s="210" t="s">
        <v>100</v>
      </c>
      <c r="Q6" s="210" t="s">
        <v>101</v>
      </c>
      <c r="R6" s="210" t="s">
        <v>102</v>
      </c>
      <c r="S6" s="210" t="s">
        <v>103</v>
      </c>
      <c r="T6" s="210" t="s">
        <v>104</v>
      </c>
      <c r="U6" s="210" t="s">
        <v>105</v>
      </c>
      <c r="V6" s="210" t="s">
        <v>106</v>
      </c>
      <c r="W6" s="210" t="s">
        <v>107</v>
      </c>
      <c r="X6" s="210" t="s">
        <v>108</v>
      </c>
      <c r="Y6" s="210" t="s">
        <v>109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5">
      <c r="A8" s="240" t="s">
        <v>110</v>
      </c>
      <c r="B8" s="241" t="s">
        <v>53</v>
      </c>
      <c r="C8" s="264" t="s">
        <v>54</v>
      </c>
      <c r="D8" s="242"/>
      <c r="E8" s="243"/>
      <c r="F8" s="244"/>
      <c r="G8" s="244">
        <f>SUMIF(AG9:AG9,"&lt;&gt;NOR",G9:G9)</f>
        <v>0</v>
      </c>
      <c r="H8" s="244"/>
      <c r="I8" s="244">
        <f>SUM(I9:I9)</f>
        <v>0</v>
      </c>
      <c r="J8" s="244"/>
      <c r="K8" s="244">
        <f>SUM(K9:K9)</f>
        <v>0</v>
      </c>
      <c r="L8" s="244"/>
      <c r="M8" s="244">
        <f>SUM(M9:M9)</f>
        <v>0</v>
      </c>
      <c r="N8" s="243"/>
      <c r="O8" s="243">
        <f>SUM(O9:O9)</f>
        <v>0</v>
      </c>
      <c r="P8" s="243"/>
      <c r="Q8" s="243">
        <f>SUM(Q9:Q9)</f>
        <v>0</v>
      </c>
      <c r="R8" s="244"/>
      <c r="S8" s="244"/>
      <c r="T8" s="245"/>
      <c r="U8" s="239"/>
      <c r="V8" s="239">
        <f>SUM(V9:V9)</f>
        <v>21.17</v>
      </c>
      <c r="W8" s="239"/>
      <c r="X8" s="239"/>
      <c r="Y8" s="239"/>
      <c r="AG8" t="s">
        <v>111</v>
      </c>
    </row>
    <row r="9" spans="1:60" ht="20.399999999999999" outlineLevel="1" x14ac:dyDescent="0.25">
      <c r="A9" s="254">
        <v>1</v>
      </c>
      <c r="B9" s="255" t="s">
        <v>112</v>
      </c>
      <c r="C9" s="265" t="s">
        <v>113</v>
      </c>
      <c r="D9" s="256" t="s">
        <v>114</v>
      </c>
      <c r="E9" s="257">
        <v>6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15</v>
      </c>
      <c r="M9" s="259">
        <f>G9*(1+L9/100)</f>
        <v>0</v>
      </c>
      <c r="N9" s="257">
        <v>2.7999999999999998E-4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115</v>
      </c>
      <c r="T9" s="260" t="s">
        <v>116</v>
      </c>
      <c r="U9" s="231">
        <v>3.528</v>
      </c>
      <c r="V9" s="231">
        <f>ROUND(E9*U9,2)</f>
        <v>21.17</v>
      </c>
      <c r="W9" s="231"/>
      <c r="X9" s="231" t="s">
        <v>117</v>
      </c>
      <c r="Y9" s="231" t="s">
        <v>118</v>
      </c>
      <c r="Z9" s="211"/>
      <c r="AA9" s="211"/>
      <c r="AB9" s="211"/>
      <c r="AC9" s="211"/>
      <c r="AD9" s="211"/>
      <c r="AE9" s="211"/>
      <c r="AF9" s="211"/>
      <c r="AG9" s="211" t="s">
        <v>119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5">
      <c r="A10" s="240" t="s">
        <v>110</v>
      </c>
      <c r="B10" s="241" t="s">
        <v>55</v>
      </c>
      <c r="C10" s="264" t="s">
        <v>56</v>
      </c>
      <c r="D10" s="242"/>
      <c r="E10" s="243"/>
      <c r="F10" s="244"/>
      <c r="G10" s="244">
        <f>SUMIF(AG11:AG16,"&lt;&gt;NOR",G11:G16)</f>
        <v>0</v>
      </c>
      <c r="H10" s="244"/>
      <c r="I10" s="244">
        <f>SUM(I11:I16)</f>
        <v>0</v>
      </c>
      <c r="J10" s="244"/>
      <c r="K10" s="244">
        <f>SUM(K11:K16)</f>
        <v>0</v>
      </c>
      <c r="L10" s="244"/>
      <c r="M10" s="244">
        <f>SUM(M11:M16)</f>
        <v>0</v>
      </c>
      <c r="N10" s="243"/>
      <c r="O10" s="243">
        <f>SUM(O11:O16)</f>
        <v>2.31</v>
      </c>
      <c r="P10" s="243"/>
      <c r="Q10" s="243">
        <f>SUM(Q11:Q16)</f>
        <v>0</v>
      </c>
      <c r="R10" s="244"/>
      <c r="S10" s="244"/>
      <c r="T10" s="245"/>
      <c r="U10" s="239"/>
      <c r="V10" s="239">
        <f>SUM(V11:V16)</f>
        <v>28.68</v>
      </c>
      <c r="W10" s="239"/>
      <c r="X10" s="239"/>
      <c r="Y10" s="239"/>
      <c r="AG10" t="s">
        <v>111</v>
      </c>
    </row>
    <row r="11" spans="1:60" outlineLevel="1" x14ac:dyDescent="0.25">
      <c r="A11" s="247">
        <v>2</v>
      </c>
      <c r="B11" s="248" t="s">
        <v>120</v>
      </c>
      <c r="C11" s="266" t="s">
        <v>121</v>
      </c>
      <c r="D11" s="249" t="s">
        <v>122</v>
      </c>
      <c r="E11" s="250">
        <v>120.5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15</v>
      </c>
      <c r="M11" s="252">
        <f>G11*(1+L11/100)</f>
        <v>0</v>
      </c>
      <c r="N11" s="250">
        <v>1.8380000000000001E-2</v>
      </c>
      <c r="O11" s="250">
        <f>ROUND(E11*N11,2)</f>
        <v>2.21</v>
      </c>
      <c r="P11" s="250">
        <v>0</v>
      </c>
      <c r="Q11" s="250">
        <f>ROUND(E11*P11,2)</f>
        <v>0</v>
      </c>
      <c r="R11" s="252"/>
      <c r="S11" s="252" t="s">
        <v>123</v>
      </c>
      <c r="T11" s="253" t="s">
        <v>123</v>
      </c>
      <c r="U11" s="231">
        <v>0.13</v>
      </c>
      <c r="V11" s="231">
        <f>ROUND(E11*U11,2)</f>
        <v>15.67</v>
      </c>
      <c r="W11" s="231"/>
      <c r="X11" s="231" t="s">
        <v>117</v>
      </c>
      <c r="Y11" s="231" t="s">
        <v>118</v>
      </c>
      <c r="Z11" s="211"/>
      <c r="AA11" s="211"/>
      <c r="AB11" s="211"/>
      <c r="AC11" s="211"/>
      <c r="AD11" s="211"/>
      <c r="AE11" s="211"/>
      <c r="AF11" s="211"/>
      <c r="AG11" s="211" t="s">
        <v>119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 x14ac:dyDescent="0.25">
      <c r="A12" s="228"/>
      <c r="B12" s="229"/>
      <c r="C12" s="267" t="s">
        <v>124</v>
      </c>
      <c r="D12" s="261"/>
      <c r="E12" s="261"/>
      <c r="F12" s="261"/>
      <c r="G12" s="26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1"/>
      <c r="AA12" s="211"/>
      <c r="AB12" s="211"/>
      <c r="AC12" s="211"/>
      <c r="AD12" s="211"/>
      <c r="AE12" s="211"/>
      <c r="AF12" s="211"/>
      <c r="AG12" s="211" t="s">
        <v>125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 x14ac:dyDescent="0.25">
      <c r="A13" s="228"/>
      <c r="B13" s="229"/>
      <c r="C13" s="268" t="s">
        <v>126</v>
      </c>
      <c r="D13" s="235"/>
      <c r="E13" s="236">
        <v>78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1"/>
      <c r="AA13" s="211"/>
      <c r="AB13" s="211"/>
      <c r="AC13" s="211"/>
      <c r="AD13" s="211"/>
      <c r="AE13" s="211"/>
      <c r="AF13" s="211"/>
      <c r="AG13" s="211" t="s">
        <v>127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5">
      <c r="A14" s="228"/>
      <c r="B14" s="229"/>
      <c r="C14" s="268" t="s">
        <v>128</v>
      </c>
      <c r="D14" s="235"/>
      <c r="E14" s="236">
        <v>42.5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127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54">
        <v>3</v>
      </c>
      <c r="B15" s="255" t="s">
        <v>129</v>
      </c>
      <c r="C15" s="265" t="s">
        <v>130</v>
      </c>
      <c r="D15" s="256" t="s">
        <v>122</v>
      </c>
      <c r="E15" s="257">
        <v>120.5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15</v>
      </c>
      <c r="M15" s="259">
        <f>G15*(1+L15/100)</f>
        <v>0</v>
      </c>
      <c r="N15" s="257">
        <v>8.4999999999999995E-4</v>
      </c>
      <c r="O15" s="257">
        <f>ROUND(E15*N15,2)</f>
        <v>0.1</v>
      </c>
      <c r="P15" s="257">
        <v>0</v>
      </c>
      <c r="Q15" s="257">
        <f>ROUND(E15*P15,2)</f>
        <v>0</v>
      </c>
      <c r="R15" s="259"/>
      <c r="S15" s="259" t="s">
        <v>123</v>
      </c>
      <c r="T15" s="260" t="s">
        <v>123</v>
      </c>
      <c r="U15" s="231">
        <v>6.0000000000000001E-3</v>
      </c>
      <c r="V15" s="231">
        <f>ROUND(E15*U15,2)</f>
        <v>0.72</v>
      </c>
      <c r="W15" s="231"/>
      <c r="X15" s="231" t="s">
        <v>117</v>
      </c>
      <c r="Y15" s="231" t="s">
        <v>118</v>
      </c>
      <c r="Z15" s="211"/>
      <c r="AA15" s="211"/>
      <c r="AB15" s="211"/>
      <c r="AC15" s="211"/>
      <c r="AD15" s="211"/>
      <c r="AE15" s="211"/>
      <c r="AF15" s="211"/>
      <c r="AG15" s="211" t="s">
        <v>119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54">
        <v>4</v>
      </c>
      <c r="B16" s="255" t="s">
        <v>131</v>
      </c>
      <c r="C16" s="265" t="s">
        <v>132</v>
      </c>
      <c r="D16" s="256" t="s">
        <v>122</v>
      </c>
      <c r="E16" s="257">
        <v>120.5</v>
      </c>
      <c r="F16" s="258"/>
      <c r="G16" s="259">
        <f>ROUND(E16*F16,2)</f>
        <v>0</v>
      </c>
      <c r="H16" s="258"/>
      <c r="I16" s="259">
        <f>ROUND(E16*H16,2)</f>
        <v>0</v>
      </c>
      <c r="J16" s="258"/>
      <c r="K16" s="259">
        <f>ROUND(E16*J16,2)</f>
        <v>0</v>
      </c>
      <c r="L16" s="259">
        <v>15</v>
      </c>
      <c r="M16" s="259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9"/>
      <c r="S16" s="259" t="s">
        <v>123</v>
      </c>
      <c r="T16" s="260" t="s">
        <v>123</v>
      </c>
      <c r="U16" s="231">
        <v>0.10199999999999999</v>
      </c>
      <c r="V16" s="231">
        <f>ROUND(E16*U16,2)</f>
        <v>12.29</v>
      </c>
      <c r="W16" s="231"/>
      <c r="X16" s="231" t="s">
        <v>117</v>
      </c>
      <c r="Y16" s="231" t="s">
        <v>118</v>
      </c>
      <c r="Z16" s="211"/>
      <c r="AA16" s="211"/>
      <c r="AB16" s="211"/>
      <c r="AC16" s="211"/>
      <c r="AD16" s="211"/>
      <c r="AE16" s="211"/>
      <c r="AF16" s="211"/>
      <c r="AG16" s="211" t="s">
        <v>119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6.4" x14ac:dyDescent="0.25">
      <c r="A17" s="240" t="s">
        <v>110</v>
      </c>
      <c r="B17" s="241" t="s">
        <v>57</v>
      </c>
      <c r="C17" s="264" t="s">
        <v>58</v>
      </c>
      <c r="D17" s="242"/>
      <c r="E17" s="243"/>
      <c r="F17" s="244"/>
      <c r="G17" s="244">
        <f>SUMIF(AG18:AG24,"&lt;&gt;NOR",G18:G24)</f>
        <v>0</v>
      </c>
      <c r="H17" s="244"/>
      <c r="I17" s="244">
        <f>SUM(I18:I24)</f>
        <v>0</v>
      </c>
      <c r="J17" s="244"/>
      <c r="K17" s="244">
        <f>SUM(K18:K24)</f>
        <v>0</v>
      </c>
      <c r="L17" s="244"/>
      <c r="M17" s="244">
        <f>SUM(M18:M24)</f>
        <v>0</v>
      </c>
      <c r="N17" s="243"/>
      <c r="O17" s="243">
        <f>SUM(O18:O24)</f>
        <v>0</v>
      </c>
      <c r="P17" s="243"/>
      <c r="Q17" s="243">
        <f>SUM(Q18:Q24)</f>
        <v>0</v>
      </c>
      <c r="R17" s="244"/>
      <c r="S17" s="244"/>
      <c r="T17" s="245"/>
      <c r="U17" s="239"/>
      <c r="V17" s="239">
        <f>SUM(V18:V24)</f>
        <v>0</v>
      </c>
      <c r="W17" s="239"/>
      <c r="X17" s="239"/>
      <c r="Y17" s="239"/>
      <c r="AG17" t="s">
        <v>111</v>
      </c>
    </row>
    <row r="18" spans="1:60" outlineLevel="1" x14ac:dyDescent="0.25">
      <c r="A18" s="247">
        <v>5</v>
      </c>
      <c r="B18" s="248" t="s">
        <v>133</v>
      </c>
      <c r="C18" s="266" t="s">
        <v>134</v>
      </c>
      <c r="D18" s="249" t="s">
        <v>135</v>
      </c>
      <c r="E18" s="250">
        <v>76.553899999999999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15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115</v>
      </c>
      <c r="T18" s="253" t="s">
        <v>116</v>
      </c>
      <c r="U18" s="231">
        <v>0</v>
      </c>
      <c r="V18" s="231">
        <f>ROUND(E18*U18,2)</f>
        <v>0</v>
      </c>
      <c r="W18" s="231"/>
      <c r="X18" s="231" t="s">
        <v>117</v>
      </c>
      <c r="Y18" s="231" t="s">
        <v>118</v>
      </c>
      <c r="Z18" s="211"/>
      <c r="AA18" s="211"/>
      <c r="AB18" s="211"/>
      <c r="AC18" s="211"/>
      <c r="AD18" s="211"/>
      <c r="AE18" s="211"/>
      <c r="AF18" s="211"/>
      <c r="AG18" s="211" t="s">
        <v>119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5">
      <c r="A19" s="228"/>
      <c r="B19" s="229"/>
      <c r="C19" s="268" t="s">
        <v>136</v>
      </c>
      <c r="D19" s="235"/>
      <c r="E19" s="236">
        <v>23.072399999999998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1"/>
      <c r="AA19" s="211"/>
      <c r="AB19" s="211"/>
      <c r="AC19" s="211"/>
      <c r="AD19" s="211"/>
      <c r="AE19" s="211"/>
      <c r="AF19" s="211"/>
      <c r="AG19" s="211" t="s">
        <v>127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 x14ac:dyDescent="0.25">
      <c r="A20" s="228"/>
      <c r="B20" s="229"/>
      <c r="C20" s="268" t="s">
        <v>137</v>
      </c>
      <c r="D20" s="235"/>
      <c r="E20" s="236">
        <v>33.481499999999997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1"/>
      <c r="AA20" s="211"/>
      <c r="AB20" s="211"/>
      <c r="AC20" s="211"/>
      <c r="AD20" s="211"/>
      <c r="AE20" s="211"/>
      <c r="AF20" s="211"/>
      <c r="AG20" s="211" t="s">
        <v>127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 x14ac:dyDescent="0.25">
      <c r="A21" s="228"/>
      <c r="B21" s="229"/>
      <c r="C21" s="268" t="s">
        <v>138</v>
      </c>
      <c r="D21" s="235"/>
      <c r="E21" s="236"/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1"/>
      <c r="AA21" s="211"/>
      <c r="AB21" s="211"/>
      <c r="AC21" s="211"/>
      <c r="AD21" s="211"/>
      <c r="AE21" s="211"/>
      <c r="AF21" s="211"/>
      <c r="AG21" s="211" t="s">
        <v>127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 x14ac:dyDescent="0.25">
      <c r="A22" s="228"/>
      <c r="B22" s="229"/>
      <c r="C22" s="268" t="s">
        <v>139</v>
      </c>
      <c r="D22" s="235"/>
      <c r="E22" s="236">
        <v>20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1"/>
      <c r="AA22" s="211"/>
      <c r="AB22" s="211"/>
      <c r="AC22" s="211"/>
      <c r="AD22" s="211"/>
      <c r="AE22" s="211"/>
      <c r="AF22" s="211"/>
      <c r="AG22" s="211" t="s">
        <v>127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47">
        <v>6</v>
      </c>
      <c r="B23" s="248" t="s">
        <v>140</v>
      </c>
      <c r="C23" s="266" t="s">
        <v>141</v>
      </c>
      <c r="D23" s="249" t="s">
        <v>142</v>
      </c>
      <c r="E23" s="250">
        <v>40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15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115</v>
      </c>
      <c r="T23" s="253" t="s">
        <v>116</v>
      </c>
      <c r="U23" s="231">
        <v>0</v>
      </c>
      <c r="V23" s="231">
        <f>ROUND(E23*U23,2)</f>
        <v>0</v>
      </c>
      <c r="W23" s="231"/>
      <c r="X23" s="231" t="s">
        <v>117</v>
      </c>
      <c r="Y23" s="231" t="s">
        <v>118</v>
      </c>
      <c r="Z23" s="211"/>
      <c r="AA23" s="211"/>
      <c r="AB23" s="211"/>
      <c r="AC23" s="211"/>
      <c r="AD23" s="211"/>
      <c r="AE23" s="211"/>
      <c r="AF23" s="211"/>
      <c r="AG23" s="211" t="s">
        <v>119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 x14ac:dyDescent="0.25">
      <c r="A24" s="228"/>
      <c r="B24" s="229"/>
      <c r="C24" s="267" t="s">
        <v>143</v>
      </c>
      <c r="D24" s="261"/>
      <c r="E24" s="261"/>
      <c r="F24" s="261"/>
      <c r="G24" s="26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1"/>
      <c r="AA24" s="211"/>
      <c r="AB24" s="211"/>
      <c r="AC24" s="211"/>
      <c r="AD24" s="211"/>
      <c r="AE24" s="211"/>
      <c r="AF24" s="211"/>
      <c r="AG24" s="211" t="s">
        <v>125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x14ac:dyDescent="0.25">
      <c r="A25" s="240" t="s">
        <v>110</v>
      </c>
      <c r="B25" s="241" t="s">
        <v>59</v>
      </c>
      <c r="C25" s="264" t="s">
        <v>60</v>
      </c>
      <c r="D25" s="242"/>
      <c r="E25" s="243"/>
      <c r="F25" s="244"/>
      <c r="G25" s="244">
        <f>SUMIF(AG26:AG26,"&lt;&gt;NOR",G26:G26)</f>
        <v>0</v>
      </c>
      <c r="H25" s="244"/>
      <c r="I25" s="244">
        <f>SUM(I26:I26)</f>
        <v>0</v>
      </c>
      <c r="J25" s="244"/>
      <c r="K25" s="244">
        <f>SUM(K26:K26)</f>
        <v>0</v>
      </c>
      <c r="L25" s="244"/>
      <c r="M25" s="244">
        <f>SUM(M26:M26)</f>
        <v>0</v>
      </c>
      <c r="N25" s="243"/>
      <c r="O25" s="243">
        <f>SUM(O26:O26)</f>
        <v>0</v>
      </c>
      <c r="P25" s="243"/>
      <c r="Q25" s="243">
        <f>SUM(Q26:Q26)</f>
        <v>0</v>
      </c>
      <c r="R25" s="244"/>
      <c r="S25" s="244"/>
      <c r="T25" s="245"/>
      <c r="U25" s="239"/>
      <c r="V25" s="239">
        <f>SUM(V26:V26)</f>
        <v>2.1800000000000002</v>
      </c>
      <c r="W25" s="239"/>
      <c r="X25" s="239"/>
      <c r="Y25" s="239"/>
      <c r="AG25" t="s">
        <v>111</v>
      </c>
    </row>
    <row r="26" spans="1:60" outlineLevel="1" x14ac:dyDescent="0.25">
      <c r="A26" s="254">
        <v>7</v>
      </c>
      <c r="B26" s="255" t="s">
        <v>144</v>
      </c>
      <c r="C26" s="265" t="s">
        <v>145</v>
      </c>
      <c r="D26" s="256" t="s">
        <v>146</v>
      </c>
      <c r="E26" s="257">
        <v>2.3189000000000002</v>
      </c>
      <c r="F26" s="258"/>
      <c r="G26" s="259">
        <f>ROUND(E26*F26,2)</f>
        <v>0</v>
      </c>
      <c r="H26" s="258"/>
      <c r="I26" s="259">
        <f>ROUND(E26*H26,2)</f>
        <v>0</v>
      </c>
      <c r="J26" s="258"/>
      <c r="K26" s="259">
        <f>ROUND(E26*J26,2)</f>
        <v>0</v>
      </c>
      <c r="L26" s="259">
        <v>15</v>
      </c>
      <c r="M26" s="259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9"/>
      <c r="S26" s="259" t="s">
        <v>123</v>
      </c>
      <c r="T26" s="260" t="s">
        <v>123</v>
      </c>
      <c r="U26" s="231">
        <v>0.9385</v>
      </c>
      <c r="V26" s="231">
        <f>ROUND(E26*U26,2)</f>
        <v>2.1800000000000002</v>
      </c>
      <c r="W26" s="231"/>
      <c r="X26" s="231" t="s">
        <v>147</v>
      </c>
      <c r="Y26" s="231" t="s">
        <v>118</v>
      </c>
      <c r="Z26" s="211"/>
      <c r="AA26" s="211"/>
      <c r="AB26" s="211"/>
      <c r="AC26" s="211"/>
      <c r="AD26" s="211"/>
      <c r="AE26" s="211"/>
      <c r="AF26" s="211"/>
      <c r="AG26" s="211" t="s">
        <v>148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5">
      <c r="A27" s="240" t="s">
        <v>110</v>
      </c>
      <c r="B27" s="241" t="s">
        <v>61</v>
      </c>
      <c r="C27" s="264" t="s">
        <v>62</v>
      </c>
      <c r="D27" s="242"/>
      <c r="E27" s="243"/>
      <c r="F27" s="244"/>
      <c r="G27" s="244">
        <f>SUMIF(AG28:AG30,"&lt;&gt;NOR",G28:G30)</f>
        <v>0</v>
      </c>
      <c r="H27" s="244"/>
      <c r="I27" s="244">
        <f>SUM(I28:I30)</f>
        <v>0</v>
      </c>
      <c r="J27" s="244"/>
      <c r="K27" s="244">
        <f>SUM(K28:K30)</f>
        <v>0</v>
      </c>
      <c r="L27" s="244"/>
      <c r="M27" s="244">
        <f>SUM(M28:M30)</f>
        <v>0</v>
      </c>
      <c r="N27" s="243"/>
      <c r="O27" s="243">
        <f>SUM(O28:O30)</f>
        <v>0</v>
      </c>
      <c r="P27" s="243"/>
      <c r="Q27" s="243">
        <f>SUM(Q28:Q30)</f>
        <v>0.45</v>
      </c>
      <c r="R27" s="244"/>
      <c r="S27" s="244"/>
      <c r="T27" s="245"/>
      <c r="U27" s="239"/>
      <c r="V27" s="239">
        <f>SUM(V28:V30)</f>
        <v>3.74</v>
      </c>
      <c r="W27" s="239"/>
      <c r="X27" s="239"/>
      <c r="Y27" s="239"/>
      <c r="AG27" t="s">
        <v>111</v>
      </c>
    </row>
    <row r="28" spans="1:60" outlineLevel="1" x14ac:dyDescent="0.25">
      <c r="A28" s="247">
        <v>8</v>
      </c>
      <c r="B28" s="248" t="s">
        <v>149</v>
      </c>
      <c r="C28" s="266" t="s">
        <v>150</v>
      </c>
      <c r="D28" s="249" t="s">
        <v>122</v>
      </c>
      <c r="E28" s="250">
        <v>74.793750000000003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15</v>
      </c>
      <c r="M28" s="252">
        <f>G28*(1+L28/100)</f>
        <v>0</v>
      </c>
      <c r="N28" s="250">
        <v>0</v>
      </c>
      <c r="O28" s="250">
        <f>ROUND(E28*N28,2)</f>
        <v>0</v>
      </c>
      <c r="P28" s="250">
        <v>6.0000000000000001E-3</v>
      </c>
      <c r="Q28" s="250">
        <f>ROUND(E28*P28,2)</f>
        <v>0.45</v>
      </c>
      <c r="R28" s="252"/>
      <c r="S28" s="252" t="s">
        <v>123</v>
      </c>
      <c r="T28" s="253" t="s">
        <v>123</v>
      </c>
      <c r="U28" s="231">
        <v>0.05</v>
      </c>
      <c r="V28" s="231">
        <f>ROUND(E28*U28,2)</f>
        <v>3.74</v>
      </c>
      <c r="W28" s="231"/>
      <c r="X28" s="231" t="s">
        <v>117</v>
      </c>
      <c r="Y28" s="231" t="s">
        <v>118</v>
      </c>
      <c r="Z28" s="211"/>
      <c r="AA28" s="211"/>
      <c r="AB28" s="211"/>
      <c r="AC28" s="211"/>
      <c r="AD28" s="211"/>
      <c r="AE28" s="211"/>
      <c r="AF28" s="211"/>
      <c r="AG28" s="211" t="s">
        <v>119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 x14ac:dyDescent="0.25">
      <c r="A29" s="228"/>
      <c r="B29" s="229"/>
      <c r="C29" s="268" t="s">
        <v>151</v>
      </c>
      <c r="D29" s="235"/>
      <c r="E29" s="236">
        <v>71.264799999999994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1"/>
      <c r="AA29" s="211"/>
      <c r="AB29" s="211"/>
      <c r="AC29" s="211"/>
      <c r="AD29" s="211"/>
      <c r="AE29" s="211"/>
      <c r="AF29" s="211"/>
      <c r="AG29" s="211" t="s">
        <v>127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 x14ac:dyDescent="0.25">
      <c r="A30" s="228"/>
      <c r="B30" s="229"/>
      <c r="C30" s="268" t="s">
        <v>152</v>
      </c>
      <c r="D30" s="235"/>
      <c r="E30" s="236">
        <v>3.52895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1"/>
      <c r="AA30" s="211"/>
      <c r="AB30" s="211"/>
      <c r="AC30" s="211"/>
      <c r="AD30" s="211"/>
      <c r="AE30" s="211"/>
      <c r="AF30" s="211"/>
      <c r="AG30" s="211" t="s">
        <v>127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x14ac:dyDescent="0.25">
      <c r="A31" s="240" t="s">
        <v>110</v>
      </c>
      <c r="B31" s="241" t="s">
        <v>63</v>
      </c>
      <c r="C31" s="264" t="s">
        <v>64</v>
      </c>
      <c r="D31" s="242"/>
      <c r="E31" s="243"/>
      <c r="F31" s="244"/>
      <c r="G31" s="244">
        <f>SUMIF(AG32:AG61,"&lt;&gt;NOR",G32:G61)</f>
        <v>0</v>
      </c>
      <c r="H31" s="244"/>
      <c r="I31" s="244">
        <f>SUM(I32:I61)</f>
        <v>0</v>
      </c>
      <c r="J31" s="244"/>
      <c r="K31" s="244">
        <f>SUM(K32:K61)</f>
        <v>0</v>
      </c>
      <c r="L31" s="244"/>
      <c r="M31" s="244">
        <f>SUM(M32:M61)</f>
        <v>0</v>
      </c>
      <c r="N31" s="243"/>
      <c r="O31" s="243">
        <f>SUM(O32:O61)</f>
        <v>0.37</v>
      </c>
      <c r="P31" s="243"/>
      <c r="Q31" s="243">
        <f>SUM(Q32:Q61)</f>
        <v>0.72</v>
      </c>
      <c r="R31" s="244"/>
      <c r="S31" s="244"/>
      <c r="T31" s="245"/>
      <c r="U31" s="239"/>
      <c r="V31" s="239">
        <f>SUM(V32:V61)</f>
        <v>59.35</v>
      </c>
      <c r="W31" s="239"/>
      <c r="X31" s="239"/>
      <c r="Y31" s="239"/>
      <c r="AG31" t="s">
        <v>111</v>
      </c>
    </row>
    <row r="32" spans="1:60" ht="20.399999999999999" outlineLevel="1" x14ac:dyDescent="0.25">
      <c r="A32" s="247">
        <v>9</v>
      </c>
      <c r="B32" s="248" t="s">
        <v>153</v>
      </c>
      <c r="C32" s="266" t="s">
        <v>154</v>
      </c>
      <c r="D32" s="249" t="s">
        <v>122</v>
      </c>
      <c r="E32" s="250">
        <v>224.38124999999999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15</v>
      </c>
      <c r="M32" s="252">
        <f>G32*(1+L32/100)</f>
        <v>0</v>
      </c>
      <c r="N32" s="250">
        <v>2.3000000000000001E-4</v>
      </c>
      <c r="O32" s="250">
        <f>ROUND(E32*N32,2)</f>
        <v>0.05</v>
      </c>
      <c r="P32" s="250">
        <v>0</v>
      </c>
      <c r="Q32" s="250">
        <f>ROUND(E32*P32,2)</f>
        <v>0</v>
      </c>
      <c r="R32" s="252"/>
      <c r="S32" s="252" t="s">
        <v>123</v>
      </c>
      <c r="T32" s="253" t="s">
        <v>123</v>
      </c>
      <c r="U32" s="231">
        <v>0.18099999999999999</v>
      </c>
      <c r="V32" s="231">
        <f>ROUND(E32*U32,2)</f>
        <v>40.61</v>
      </c>
      <c r="W32" s="231"/>
      <c r="X32" s="231" t="s">
        <v>117</v>
      </c>
      <c r="Y32" s="231" t="s">
        <v>118</v>
      </c>
      <c r="Z32" s="211"/>
      <c r="AA32" s="211"/>
      <c r="AB32" s="211"/>
      <c r="AC32" s="211"/>
      <c r="AD32" s="211"/>
      <c r="AE32" s="211"/>
      <c r="AF32" s="211"/>
      <c r="AG32" s="211" t="s">
        <v>119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5">
      <c r="A33" s="228"/>
      <c r="B33" s="229"/>
      <c r="C33" s="268" t="s">
        <v>155</v>
      </c>
      <c r="D33" s="235"/>
      <c r="E33" s="236"/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1"/>
      <c r="AA33" s="211"/>
      <c r="AB33" s="211"/>
      <c r="AC33" s="211"/>
      <c r="AD33" s="211"/>
      <c r="AE33" s="211"/>
      <c r="AF33" s="211"/>
      <c r="AG33" s="211" t="s">
        <v>127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3" x14ac:dyDescent="0.25">
      <c r="A34" s="228"/>
      <c r="B34" s="229"/>
      <c r="C34" s="268" t="s">
        <v>151</v>
      </c>
      <c r="D34" s="235"/>
      <c r="E34" s="236">
        <v>71.264799999999994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1"/>
      <c r="AA34" s="211"/>
      <c r="AB34" s="211"/>
      <c r="AC34" s="211"/>
      <c r="AD34" s="211"/>
      <c r="AE34" s="211"/>
      <c r="AF34" s="211"/>
      <c r="AG34" s="211" t="s">
        <v>127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 x14ac:dyDescent="0.25">
      <c r="A35" s="228"/>
      <c r="B35" s="229"/>
      <c r="C35" s="268" t="s">
        <v>152</v>
      </c>
      <c r="D35" s="235"/>
      <c r="E35" s="236">
        <v>3.52895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1"/>
      <c r="AA35" s="211"/>
      <c r="AB35" s="211"/>
      <c r="AC35" s="211"/>
      <c r="AD35" s="211"/>
      <c r="AE35" s="211"/>
      <c r="AF35" s="211"/>
      <c r="AG35" s="211" t="s">
        <v>127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 x14ac:dyDescent="0.25">
      <c r="A36" s="228"/>
      <c r="B36" s="229"/>
      <c r="C36" s="269" t="s">
        <v>156</v>
      </c>
      <c r="D36" s="237"/>
      <c r="E36" s="238">
        <v>74.793750000000003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1"/>
      <c r="AA36" s="211"/>
      <c r="AB36" s="211"/>
      <c r="AC36" s="211"/>
      <c r="AD36" s="211"/>
      <c r="AE36" s="211"/>
      <c r="AF36" s="211"/>
      <c r="AG36" s="211" t="s">
        <v>127</v>
      </c>
      <c r="AH36" s="211">
        <v>1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3" x14ac:dyDescent="0.25">
      <c r="A37" s="228"/>
      <c r="B37" s="229"/>
      <c r="C37" s="268" t="s">
        <v>157</v>
      </c>
      <c r="D37" s="235"/>
      <c r="E37" s="236"/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1"/>
      <c r="AA37" s="211"/>
      <c r="AB37" s="211"/>
      <c r="AC37" s="211"/>
      <c r="AD37" s="211"/>
      <c r="AE37" s="211"/>
      <c r="AF37" s="211"/>
      <c r="AG37" s="211" t="s">
        <v>127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 x14ac:dyDescent="0.25">
      <c r="A38" s="228"/>
      <c r="B38" s="229"/>
      <c r="C38" s="268" t="s">
        <v>151</v>
      </c>
      <c r="D38" s="235"/>
      <c r="E38" s="236">
        <v>71.264799999999994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1"/>
      <c r="AA38" s="211"/>
      <c r="AB38" s="211"/>
      <c r="AC38" s="211"/>
      <c r="AD38" s="211"/>
      <c r="AE38" s="211"/>
      <c r="AF38" s="211"/>
      <c r="AG38" s="211" t="s">
        <v>127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 x14ac:dyDescent="0.25">
      <c r="A39" s="228"/>
      <c r="B39" s="229"/>
      <c r="C39" s="268" t="s">
        <v>152</v>
      </c>
      <c r="D39" s="235"/>
      <c r="E39" s="236">
        <v>3.52895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1"/>
      <c r="AA39" s="211"/>
      <c r="AB39" s="211"/>
      <c r="AC39" s="211"/>
      <c r="AD39" s="211"/>
      <c r="AE39" s="211"/>
      <c r="AF39" s="211"/>
      <c r="AG39" s="211" t="s">
        <v>127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 x14ac:dyDescent="0.25">
      <c r="A40" s="228"/>
      <c r="B40" s="229"/>
      <c r="C40" s="269" t="s">
        <v>156</v>
      </c>
      <c r="D40" s="237"/>
      <c r="E40" s="238">
        <v>74.793750000000003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1"/>
      <c r="AA40" s="211"/>
      <c r="AB40" s="211"/>
      <c r="AC40" s="211"/>
      <c r="AD40" s="211"/>
      <c r="AE40" s="211"/>
      <c r="AF40" s="211"/>
      <c r="AG40" s="211" t="s">
        <v>127</v>
      </c>
      <c r="AH40" s="211">
        <v>1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3" x14ac:dyDescent="0.25">
      <c r="A41" s="228"/>
      <c r="B41" s="229"/>
      <c r="C41" s="268" t="s">
        <v>158</v>
      </c>
      <c r="D41" s="235"/>
      <c r="E41" s="236"/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1"/>
      <c r="AA41" s="211"/>
      <c r="AB41" s="211"/>
      <c r="AC41" s="211"/>
      <c r="AD41" s="211"/>
      <c r="AE41" s="211"/>
      <c r="AF41" s="211"/>
      <c r="AG41" s="211" t="s">
        <v>127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 x14ac:dyDescent="0.25">
      <c r="A42" s="228"/>
      <c r="B42" s="229"/>
      <c r="C42" s="268" t="s">
        <v>151</v>
      </c>
      <c r="D42" s="235"/>
      <c r="E42" s="236">
        <v>71.264799999999994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1"/>
      <c r="AA42" s="211"/>
      <c r="AB42" s="211"/>
      <c r="AC42" s="211"/>
      <c r="AD42" s="211"/>
      <c r="AE42" s="211"/>
      <c r="AF42" s="211"/>
      <c r="AG42" s="211" t="s">
        <v>127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3" x14ac:dyDescent="0.25">
      <c r="A43" s="228"/>
      <c r="B43" s="229"/>
      <c r="C43" s="268" t="s">
        <v>152</v>
      </c>
      <c r="D43" s="235"/>
      <c r="E43" s="236">
        <v>3.52895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1"/>
      <c r="AA43" s="211"/>
      <c r="AB43" s="211"/>
      <c r="AC43" s="211"/>
      <c r="AD43" s="211"/>
      <c r="AE43" s="211"/>
      <c r="AF43" s="211"/>
      <c r="AG43" s="211" t="s">
        <v>127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3" x14ac:dyDescent="0.25">
      <c r="A44" s="228"/>
      <c r="B44" s="229"/>
      <c r="C44" s="269" t="s">
        <v>156</v>
      </c>
      <c r="D44" s="237"/>
      <c r="E44" s="238">
        <v>74.793750000000003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1"/>
      <c r="AA44" s="211"/>
      <c r="AB44" s="211"/>
      <c r="AC44" s="211"/>
      <c r="AD44" s="211"/>
      <c r="AE44" s="211"/>
      <c r="AF44" s="211"/>
      <c r="AG44" s="211" t="s">
        <v>127</v>
      </c>
      <c r="AH44" s="211">
        <v>1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0.399999999999999" outlineLevel="1" x14ac:dyDescent="0.25">
      <c r="A45" s="247">
        <v>10</v>
      </c>
      <c r="B45" s="248" t="s">
        <v>159</v>
      </c>
      <c r="C45" s="266" t="s">
        <v>160</v>
      </c>
      <c r="D45" s="249" t="s">
        <v>122</v>
      </c>
      <c r="E45" s="250">
        <v>89.752499999999998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15</v>
      </c>
      <c r="M45" s="252">
        <f>G45*(1+L45/100)</f>
        <v>0</v>
      </c>
      <c r="N45" s="250">
        <v>2.0000000000000002E-5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123</v>
      </c>
      <c r="T45" s="253" t="s">
        <v>123</v>
      </c>
      <c r="U45" s="231">
        <v>0.16</v>
      </c>
      <c r="V45" s="231">
        <f>ROUND(E45*U45,2)</f>
        <v>14.36</v>
      </c>
      <c r="W45" s="231"/>
      <c r="X45" s="231" t="s">
        <v>117</v>
      </c>
      <c r="Y45" s="231" t="s">
        <v>118</v>
      </c>
      <c r="Z45" s="211"/>
      <c r="AA45" s="211"/>
      <c r="AB45" s="211"/>
      <c r="AC45" s="211"/>
      <c r="AD45" s="211"/>
      <c r="AE45" s="211"/>
      <c r="AF45" s="211"/>
      <c r="AG45" s="211" t="s">
        <v>119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2" x14ac:dyDescent="0.25">
      <c r="A46" s="228"/>
      <c r="B46" s="229"/>
      <c r="C46" s="268" t="s">
        <v>161</v>
      </c>
      <c r="D46" s="235"/>
      <c r="E46" s="236"/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1"/>
      <c r="AA46" s="211"/>
      <c r="AB46" s="211"/>
      <c r="AC46" s="211"/>
      <c r="AD46" s="211"/>
      <c r="AE46" s="211"/>
      <c r="AF46" s="211"/>
      <c r="AG46" s="211" t="s">
        <v>127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3" x14ac:dyDescent="0.25">
      <c r="A47" s="228"/>
      <c r="B47" s="229"/>
      <c r="C47" s="268" t="s">
        <v>162</v>
      </c>
      <c r="D47" s="235"/>
      <c r="E47" s="236">
        <v>85.517759999999996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1"/>
      <c r="AA47" s="211"/>
      <c r="AB47" s="211"/>
      <c r="AC47" s="211"/>
      <c r="AD47" s="211"/>
      <c r="AE47" s="211"/>
      <c r="AF47" s="211"/>
      <c r="AG47" s="211" t="s">
        <v>127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3" x14ac:dyDescent="0.25">
      <c r="A48" s="228"/>
      <c r="B48" s="229"/>
      <c r="C48" s="268" t="s">
        <v>163</v>
      </c>
      <c r="D48" s="235"/>
      <c r="E48" s="236">
        <v>4.2347400000000004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1"/>
      <c r="AA48" s="211"/>
      <c r="AB48" s="211"/>
      <c r="AC48" s="211"/>
      <c r="AD48" s="211"/>
      <c r="AE48" s="211"/>
      <c r="AF48" s="211"/>
      <c r="AG48" s="211" t="s">
        <v>127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0.399999999999999" outlineLevel="1" x14ac:dyDescent="0.25">
      <c r="A49" s="247">
        <v>11</v>
      </c>
      <c r="B49" s="248" t="s">
        <v>164</v>
      </c>
      <c r="C49" s="266" t="s">
        <v>165</v>
      </c>
      <c r="D49" s="249" t="s">
        <v>122</v>
      </c>
      <c r="E49" s="250">
        <v>74.793750000000003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15</v>
      </c>
      <c r="M49" s="252">
        <f>G49*(1+L49/100)</f>
        <v>0</v>
      </c>
      <c r="N49" s="250">
        <v>0</v>
      </c>
      <c r="O49" s="250">
        <f>ROUND(E49*N49,2)</f>
        <v>0</v>
      </c>
      <c r="P49" s="250">
        <v>9.5999999999999992E-3</v>
      </c>
      <c r="Q49" s="250">
        <f>ROUND(E49*P49,2)</f>
        <v>0.72</v>
      </c>
      <c r="R49" s="252"/>
      <c r="S49" s="252" t="s">
        <v>123</v>
      </c>
      <c r="T49" s="253" t="s">
        <v>123</v>
      </c>
      <c r="U49" s="231">
        <v>0.05</v>
      </c>
      <c r="V49" s="231">
        <f>ROUND(E49*U49,2)</f>
        <v>3.74</v>
      </c>
      <c r="W49" s="231"/>
      <c r="X49" s="231" t="s">
        <v>117</v>
      </c>
      <c r="Y49" s="231" t="s">
        <v>118</v>
      </c>
      <c r="Z49" s="211"/>
      <c r="AA49" s="211"/>
      <c r="AB49" s="211"/>
      <c r="AC49" s="211"/>
      <c r="AD49" s="211"/>
      <c r="AE49" s="211"/>
      <c r="AF49" s="211"/>
      <c r="AG49" s="211" t="s">
        <v>119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 x14ac:dyDescent="0.25">
      <c r="A50" s="228"/>
      <c r="B50" s="229"/>
      <c r="C50" s="268" t="s">
        <v>151</v>
      </c>
      <c r="D50" s="235"/>
      <c r="E50" s="236">
        <v>71.264799999999994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1"/>
      <c r="AA50" s="211"/>
      <c r="AB50" s="211"/>
      <c r="AC50" s="211"/>
      <c r="AD50" s="211"/>
      <c r="AE50" s="211"/>
      <c r="AF50" s="211"/>
      <c r="AG50" s="211" t="s">
        <v>127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 x14ac:dyDescent="0.25">
      <c r="A51" s="228"/>
      <c r="B51" s="229"/>
      <c r="C51" s="268" t="s">
        <v>152</v>
      </c>
      <c r="D51" s="235"/>
      <c r="E51" s="236">
        <v>3.52895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1"/>
      <c r="AA51" s="211"/>
      <c r="AB51" s="211"/>
      <c r="AC51" s="211"/>
      <c r="AD51" s="211"/>
      <c r="AE51" s="211"/>
      <c r="AF51" s="211"/>
      <c r="AG51" s="211" t="s">
        <v>127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0.399999999999999" outlineLevel="1" x14ac:dyDescent="0.25">
      <c r="A52" s="254">
        <v>12</v>
      </c>
      <c r="B52" s="255" t="s">
        <v>166</v>
      </c>
      <c r="C52" s="265" t="s">
        <v>167</v>
      </c>
      <c r="D52" s="256" t="s">
        <v>142</v>
      </c>
      <c r="E52" s="257">
        <v>5</v>
      </c>
      <c r="F52" s="258"/>
      <c r="G52" s="259">
        <f>ROUND(E52*F52,2)</f>
        <v>0</v>
      </c>
      <c r="H52" s="258"/>
      <c r="I52" s="259">
        <f>ROUND(E52*H52,2)</f>
        <v>0</v>
      </c>
      <c r="J52" s="258"/>
      <c r="K52" s="259">
        <f>ROUND(E52*J52,2)</f>
        <v>0</v>
      </c>
      <c r="L52" s="259">
        <v>15</v>
      </c>
      <c r="M52" s="259">
        <f>G52*(1+L52/100)</f>
        <v>0</v>
      </c>
      <c r="N52" s="257">
        <v>0</v>
      </c>
      <c r="O52" s="257">
        <f>ROUND(E52*N52,2)</f>
        <v>0</v>
      </c>
      <c r="P52" s="257">
        <v>0</v>
      </c>
      <c r="Q52" s="257">
        <f>ROUND(E52*P52,2)</f>
        <v>0</v>
      </c>
      <c r="R52" s="259"/>
      <c r="S52" s="259" t="s">
        <v>115</v>
      </c>
      <c r="T52" s="260" t="s">
        <v>116</v>
      </c>
      <c r="U52" s="231">
        <v>0</v>
      </c>
      <c r="V52" s="231">
        <f>ROUND(E52*U52,2)</f>
        <v>0</v>
      </c>
      <c r="W52" s="231"/>
      <c r="X52" s="231" t="s">
        <v>117</v>
      </c>
      <c r="Y52" s="231" t="s">
        <v>118</v>
      </c>
      <c r="Z52" s="211"/>
      <c r="AA52" s="211"/>
      <c r="AB52" s="211"/>
      <c r="AC52" s="211"/>
      <c r="AD52" s="211"/>
      <c r="AE52" s="211"/>
      <c r="AF52" s="211"/>
      <c r="AG52" s="211" t="s">
        <v>119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0.399999999999999" outlineLevel="1" x14ac:dyDescent="0.25">
      <c r="A53" s="247">
        <v>13</v>
      </c>
      <c r="B53" s="248" t="s">
        <v>168</v>
      </c>
      <c r="C53" s="266" t="s">
        <v>169</v>
      </c>
      <c r="D53" s="249" t="s">
        <v>122</v>
      </c>
      <c r="E53" s="250">
        <v>82.273129999999995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15</v>
      </c>
      <c r="M53" s="252">
        <f>G53*(1+L53/100)</f>
        <v>0</v>
      </c>
      <c r="N53" s="250">
        <v>5.9999999999999995E-4</v>
      </c>
      <c r="O53" s="250">
        <f>ROUND(E53*N53,2)</f>
        <v>0.05</v>
      </c>
      <c r="P53" s="250">
        <v>0</v>
      </c>
      <c r="Q53" s="250">
        <f>ROUND(E53*P53,2)</f>
        <v>0</v>
      </c>
      <c r="R53" s="252" t="s">
        <v>170</v>
      </c>
      <c r="S53" s="252" t="s">
        <v>123</v>
      </c>
      <c r="T53" s="253" t="s">
        <v>123</v>
      </c>
      <c r="U53" s="231">
        <v>0</v>
      </c>
      <c r="V53" s="231">
        <f>ROUND(E53*U53,2)</f>
        <v>0</v>
      </c>
      <c r="W53" s="231"/>
      <c r="X53" s="231" t="s">
        <v>171</v>
      </c>
      <c r="Y53" s="231" t="s">
        <v>118</v>
      </c>
      <c r="Z53" s="211"/>
      <c r="AA53" s="211"/>
      <c r="AB53" s="211"/>
      <c r="AC53" s="211"/>
      <c r="AD53" s="211"/>
      <c r="AE53" s="211"/>
      <c r="AF53" s="211"/>
      <c r="AG53" s="211" t="s">
        <v>172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2" x14ac:dyDescent="0.25">
      <c r="A54" s="228"/>
      <c r="B54" s="229"/>
      <c r="C54" s="268" t="s">
        <v>173</v>
      </c>
      <c r="D54" s="235"/>
      <c r="E54" s="236">
        <v>82.273129999999995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1"/>
      <c r="AA54" s="211"/>
      <c r="AB54" s="211"/>
      <c r="AC54" s="211"/>
      <c r="AD54" s="211"/>
      <c r="AE54" s="211"/>
      <c r="AF54" s="211"/>
      <c r="AG54" s="211" t="s">
        <v>127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0.399999999999999" outlineLevel="1" x14ac:dyDescent="0.25">
      <c r="A55" s="247">
        <v>14</v>
      </c>
      <c r="B55" s="248" t="s">
        <v>174</v>
      </c>
      <c r="C55" s="266" t="s">
        <v>175</v>
      </c>
      <c r="D55" s="249" t="s">
        <v>122</v>
      </c>
      <c r="E55" s="250">
        <v>82.273129999999995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15</v>
      </c>
      <c r="M55" s="252">
        <f>G55*(1+L55/100)</f>
        <v>0</v>
      </c>
      <c r="N55" s="250">
        <v>1.1999999999999999E-3</v>
      </c>
      <c r="O55" s="250">
        <f>ROUND(E55*N55,2)</f>
        <v>0.1</v>
      </c>
      <c r="P55" s="250">
        <v>0</v>
      </c>
      <c r="Q55" s="250">
        <f>ROUND(E55*P55,2)</f>
        <v>0</v>
      </c>
      <c r="R55" s="252" t="s">
        <v>170</v>
      </c>
      <c r="S55" s="252" t="s">
        <v>123</v>
      </c>
      <c r="T55" s="253" t="s">
        <v>123</v>
      </c>
      <c r="U55" s="231">
        <v>0</v>
      </c>
      <c r="V55" s="231">
        <f>ROUND(E55*U55,2)</f>
        <v>0</v>
      </c>
      <c r="W55" s="231"/>
      <c r="X55" s="231" t="s">
        <v>171</v>
      </c>
      <c r="Y55" s="231" t="s">
        <v>118</v>
      </c>
      <c r="Z55" s="211"/>
      <c r="AA55" s="211"/>
      <c r="AB55" s="211"/>
      <c r="AC55" s="211"/>
      <c r="AD55" s="211"/>
      <c r="AE55" s="211"/>
      <c r="AF55" s="211"/>
      <c r="AG55" s="211" t="s">
        <v>172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2" x14ac:dyDescent="0.25">
      <c r="A56" s="228"/>
      <c r="B56" s="229"/>
      <c r="C56" s="268" t="s">
        <v>173</v>
      </c>
      <c r="D56" s="235"/>
      <c r="E56" s="236">
        <v>82.273129999999995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1"/>
      <c r="AA56" s="211"/>
      <c r="AB56" s="211"/>
      <c r="AC56" s="211"/>
      <c r="AD56" s="211"/>
      <c r="AE56" s="211"/>
      <c r="AF56" s="211"/>
      <c r="AG56" s="211" t="s">
        <v>127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0.399999999999999" outlineLevel="1" x14ac:dyDescent="0.25">
      <c r="A57" s="247">
        <v>15</v>
      </c>
      <c r="B57" s="248" t="s">
        <v>176</v>
      </c>
      <c r="C57" s="266" t="s">
        <v>177</v>
      </c>
      <c r="D57" s="249" t="s">
        <v>122</v>
      </c>
      <c r="E57" s="250">
        <v>82.273129999999995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15</v>
      </c>
      <c r="M57" s="252">
        <f>G57*(1+L57/100)</f>
        <v>0</v>
      </c>
      <c r="N57" s="250">
        <v>1.92E-3</v>
      </c>
      <c r="O57" s="250">
        <f>ROUND(E57*N57,2)</f>
        <v>0.16</v>
      </c>
      <c r="P57" s="250">
        <v>0</v>
      </c>
      <c r="Q57" s="250">
        <f>ROUND(E57*P57,2)</f>
        <v>0</v>
      </c>
      <c r="R57" s="252" t="s">
        <v>170</v>
      </c>
      <c r="S57" s="252" t="s">
        <v>123</v>
      </c>
      <c r="T57" s="253" t="s">
        <v>123</v>
      </c>
      <c r="U57" s="231">
        <v>0</v>
      </c>
      <c r="V57" s="231">
        <f>ROUND(E57*U57,2)</f>
        <v>0</v>
      </c>
      <c r="W57" s="231"/>
      <c r="X57" s="231" t="s">
        <v>171</v>
      </c>
      <c r="Y57" s="231" t="s">
        <v>118</v>
      </c>
      <c r="Z57" s="211"/>
      <c r="AA57" s="211"/>
      <c r="AB57" s="211"/>
      <c r="AC57" s="211"/>
      <c r="AD57" s="211"/>
      <c r="AE57" s="211"/>
      <c r="AF57" s="211"/>
      <c r="AG57" s="211" t="s">
        <v>172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2" x14ac:dyDescent="0.25">
      <c r="A58" s="228"/>
      <c r="B58" s="229"/>
      <c r="C58" s="268" t="s">
        <v>173</v>
      </c>
      <c r="D58" s="235"/>
      <c r="E58" s="236">
        <v>82.273129999999995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1"/>
      <c r="AA58" s="211"/>
      <c r="AB58" s="211"/>
      <c r="AC58" s="211"/>
      <c r="AD58" s="211"/>
      <c r="AE58" s="211"/>
      <c r="AF58" s="211"/>
      <c r="AG58" s="211" t="s">
        <v>127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0.399999999999999" outlineLevel="1" x14ac:dyDescent="0.25">
      <c r="A59" s="247">
        <v>16</v>
      </c>
      <c r="B59" s="248" t="s">
        <v>178</v>
      </c>
      <c r="C59" s="266" t="s">
        <v>179</v>
      </c>
      <c r="D59" s="249" t="s">
        <v>122</v>
      </c>
      <c r="E59" s="250">
        <v>103.21536999999999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15</v>
      </c>
      <c r="M59" s="252">
        <f>G59*(1+L59/100)</f>
        <v>0</v>
      </c>
      <c r="N59" s="250">
        <v>9.0000000000000006E-5</v>
      </c>
      <c r="O59" s="250">
        <f>ROUND(E59*N59,2)</f>
        <v>0.01</v>
      </c>
      <c r="P59" s="250">
        <v>0</v>
      </c>
      <c r="Q59" s="250">
        <f>ROUND(E59*P59,2)</f>
        <v>0</v>
      </c>
      <c r="R59" s="252" t="s">
        <v>170</v>
      </c>
      <c r="S59" s="252" t="s">
        <v>123</v>
      </c>
      <c r="T59" s="253" t="s">
        <v>123</v>
      </c>
      <c r="U59" s="231">
        <v>0</v>
      </c>
      <c r="V59" s="231">
        <f>ROUND(E59*U59,2)</f>
        <v>0</v>
      </c>
      <c r="W59" s="231"/>
      <c r="X59" s="231" t="s">
        <v>171</v>
      </c>
      <c r="Y59" s="231" t="s">
        <v>118</v>
      </c>
      <c r="Z59" s="211"/>
      <c r="AA59" s="211"/>
      <c r="AB59" s="211"/>
      <c r="AC59" s="211"/>
      <c r="AD59" s="211"/>
      <c r="AE59" s="211"/>
      <c r="AF59" s="211"/>
      <c r="AG59" s="211" t="s">
        <v>172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2" x14ac:dyDescent="0.25">
      <c r="A60" s="228"/>
      <c r="B60" s="229"/>
      <c r="C60" s="268" t="s">
        <v>180</v>
      </c>
      <c r="D60" s="235"/>
      <c r="E60" s="236">
        <v>103.21538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1"/>
      <c r="AA60" s="211"/>
      <c r="AB60" s="211"/>
      <c r="AC60" s="211"/>
      <c r="AD60" s="211"/>
      <c r="AE60" s="211"/>
      <c r="AF60" s="211"/>
      <c r="AG60" s="211" t="s">
        <v>127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5">
      <c r="A61" s="254">
        <v>17</v>
      </c>
      <c r="B61" s="255" t="s">
        <v>181</v>
      </c>
      <c r="C61" s="265" t="s">
        <v>182</v>
      </c>
      <c r="D61" s="256" t="s">
        <v>146</v>
      </c>
      <c r="E61" s="257">
        <v>0.36875000000000002</v>
      </c>
      <c r="F61" s="258"/>
      <c r="G61" s="259">
        <f>ROUND(E61*F61,2)</f>
        <v>0</v>
      </c>
      <c r="H61" s="258"/>
      <c r="I61" s="259">
        <f>ROUND(E61*H61,2)</f>
        <v>0</v>
      </c>
      <c r="J61" s="258"/>
      <c r="K61" s="259">
        <f>ROUND(E61*J61,2)</f>
        <v>0</v>
      </c>
      <c r="L61" s="259">
        <v>15</v>
      </c>
      <c r="M61" s="259">
        <f>G61*(1+L61/100)</f>
        <v>0</v>
      </c>
      <c r="N61" s="257">
        <v>0</v>
      </c>
      <c r="O61" s="257">
        <f>ROUND(E61*N61,2)</f>
        <v>0</v>
      </c>
      <c r="P61" s="257">
        <v>0</v>
      </c>
      <c r="Q61" s="257">
        <f>ROUND(E61*P61,2)</f>
        <v>0</v>
      </c>
      <c r="R61" s="259"/>
      <c r="S61" s="259" t="s">
        <v>123</v>
      </c>
      <c r="T61" s="260" t="s">
        <v>123</v>
      </c>
      <c r="U61" s="231">
        <v>1.74</v>
      </c>
      <c r="V61" s="231">
        <f>ROUND(E61*U61,2)</f>
        <v>0.64</v>
      </c>
      <c r="W61" s="231"/>
      <c r="X61" s="231" t="s">
        <v>147</v>
      </c>
      <c r="Y61" s="231" t="s">
        <v>118</v>
      </c>
      <c r="Z61" s="211"/>
      <c r="AA61" s="211"/>
      <c r="AB61" s="211"/>
      <c r="AC61" s="211"/>
      <c r="AD61" s="211"/>
      <c r="AE61" s="211"/>
      <c r="AF61" s="211"/>
      <c r="AG61" s="211" t="s">
        <v>148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x14ac:dyDescent="0.25">
      <c r="A62" s="240" t="s">
        <v>110</v>
      </c>
      <c r="B62" s="241" t="s">
        <v>65</v>
      </c>
      <c r="C62" s="264" t="s">
        <v>66</v>
      </c>
      <c r="D62" s="242"/>
      <c r="E62" s="243"/>
      <c r="F62" s="244"/>
      <c r="G62" s="244">
        <f>SUMIF(AG63:AG85,"&lt;&gt;NOR",G63:G85)</f>
        <v>0</v>
      </c>
      <c r="H62" s="244"/>
      <c r="I62" s="244">
        <f>SUM(I63:I85)</f>
        <v>0</v>
      </c>
      <c r="J62" s="244"/>
      <c r="K62" s="244">
        <f>SUM(K63:K85)</f>
        <v>0</v>
      </c>
      <c r="L62" s="244"/>
      <c r="M62" s="244">
        <f>SUM(M63:M85)</f>
        <v>0</v>
      </c>
      <c r="N62" s="243"/>
      <c r="O62" s="243">
        <f>SUM(O63:O85)</f>
        <v>1.7200000000000002</v>
      </c>
      <c r="P62" s="243"/>
      <c r="Q62" s="243">
        <f>SUM(Q63:Q85)</f>
        <v>1.1200000000000001</v>
      </c>
      <c r="R62" s="244"/>
      <c r="S62" s="244"/>
      <c r="T62" s="245"/>
      <c r="U62" s="239"/>
      <c r="V62" s="239">
        <f>SUM(V63:V85)</f>
        <v>93.3</v>
      </c>
      <c r="W62" s="239"/>
      <c r="X62" s="239"/>
      <c r="Y62" s="239"/>
      <c r="AG62" t="s">
        <v>111</v>
      </c>
    </row>
    <row r="63" spans="1:60" ht="20.399999999999999" outlineLevel="1" x14ac:dyDescent="0.25">
      <c r="A63" s="247">
        <v>18</v>
      </c>
      <c r="B63" s="248" t="s">
        <v>183</v>
      </c>
      <c r="C63" s="266" t="s">
        <v>184</v>
      </c>
      <c r="D63" s="249" t="s">
        <v>114</v>
      </c>
      <c r="E63" s="250">
        <v>1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15</v>
      </c>
      <c r="M63" s="252">
        <f>G63*(1+L63/100)</f>
        <v>0</v>
      </c>
      <c r="N63" s="250">
        <v>8.4709999999999994E-2</v>
      </c>
      <c r="O63" s="250">
        <f>ROUND(E63*N63,2)</f>
        <v>0.08</v>
      </c>
      <c r="P63" s="250">
        <v>0</v>
      </c>
      <c r="Q63" s="250">
        <f>ROUND(E63*P63,2)</f>
        <v>0</v>
      </c>
      <c r="R63" s="252"/>
      <c r="S63" s="252" t="s">
        <v>123</v>
      </c>
      <c r="T63" s="253" t="s">
        <v>123</v>
      </c>
      <c r="U63" s="231">
        <v>26</v>
      </c>
      <c r="V63" s="231">
        <f>ROUND(E63*U63,2)</f>
        <v>26</v>
      </c>
      <c r="W63" s="231"/>
      <c r="X63" s="231" t="s">
        <v>117</v>
      </c>
      <c r="Y63" s="231" t="s">
        <v>118</v>
      </c>
      <c r="Z63" s="211"/>
      <c r="AA63" s="211"/>
      <c r="AB63" s="211"/>
      <c r="AC63" s="211"/>
      <c r="AD63" s="211"/>
      <c r="AE63" s="211"/>
      <c r="AF63" s="211"/>
      <c r="AG63" s="211" t="s">
        <v>119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2" x14ac:dyDescent="0.25">
      <c r="A64" s="228"/>
      <c r="B64" s="229"/>
      <c r="C64" s="267" t="s">
        <v>185</v>
      </c>
      <c r="D64" s="261"/>
      <c r="E64" s="261"/>
      <c r="F64" s="261"/>
      <c r="G64" s="26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1"/>
      <c r="AA64" s="211"/>
      <c r="AB64" s="211"/>
      <c r="AC64" s="211"/>
      <c r="AD64" s="211"/>
      <c r="AE64" s="211"/>
      <c r="AF64" s="211"/>
      <c r="AG64" s="211" t="s">
        <v>125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0.399999999999999" outlineLevel="1" x14ac:dyDescent="0.25">
      <c r="A65" s="247">
        <v>19</v>
      </c>
      <c r="B65" s="248" t="s">
        <v>186</v>
      </c>
      <c r="C65" s="266" t="s">
        <v>187</v>
      </c>
      <c r="D65" s="249" t="s">
        <v>188</v>
      </c>
      <c r="E65" s="250">
        <v>97.231880000000004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15</v>
      </c>
      <c r="M65" s="252">
        <f>G65*(1+L65/100)</f>
        <v>0</v>
      </c>
      <c r="N65" s="250">
        <v>6.9999999999999994E-5</v>
      </c>
      <c r="O65" s="250">
        <f>ROUND(E65*N65,2)</f>
        <v>0.01</v>
      </c>
      <c r="P65" s="250">
        <v>0</v>
      </c>
      <c r="Q65" s="250">
        <f>ROUND(E65*P65,2)</f>
        <v>0</v>
      </c>
      <c r="R65" s="252"/>
      <c r="S65" s="252" t="s">
        <v>123</v>
      </c>
      <c r="T65" s="253" t="s">
        <v>123</v>
      </c>
      <c r="U65" s="231">
        <v>0.34200000000000003</v>
      </c>
      <c r="V65" s="231">
        <f>ROUND(E65*U65,2)</f>
        <v>33.25</v>
      </c>
      <c r="W65" s="231"/>
      <c r="X65" s="231" t="s">
        <v>117</v>
      </c>
      <c r="Y65" s="231" t="s">
        <v>118</v>
      </c>
      <c r="Z65" s="211"/>
      <c r="AA65" s="211"/>
      <c r="AB65" s="211"/>
      <c r="AC65" s="211"/>
      <c r="AD65" s="211"/>
      <c r="AE65" s="211"/>
      <c r="AF65" s="211"/>
      <c r="AG65" s="211" t="s">
        <v>119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 x14ac:dyDescent="0.25">
      <c r="A66" s="228"/>
      <c r="B66" s="229"/>
      <c r="C66" s="268" t="s">
        <v>189</v>
      </c>
      <c r="D66" s="235"/>
      <c r="E66" s="236"/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1"/>
      <c r="AA66" s="211"/>
      <c r="AB66" s="211"/>
      <c r="AC66" s="211"/>
      <c r="AD66" s="211"/>
      <c r="AE66" s="211"/>
      <c r="AF66" s="211"/>
      <c r="AG66" s="211" t="s">
        <v>127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 x14ac:dyDescent="0.25">
      <c r="A67" s="228"/>
      <c r="B67" s="229"/>
      <c r="C67" s="268" t="s">
        <v>190</v>
      </c>
      <c r="D67" s="235"/>
      <c r="E67" s="236">
        <v>97.231880000000004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1"/>
      <c r="AA67" s="211"/>
      <c r="AB67" s="211"/>
      <c r="AC67" s="211"/>
      <c r="AD67" s="211"/>
      <c r="AE67" s="211"/>
      <c r="AF67" s="211"/>
      <c r="AG67" s="211" t="s">
        <v>127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5">
      <c r="A68" s="254">
        <v>20</v>
      </c>
      <c r="B68" s="255" t="s">
        <v>191</v>
      </c>
      <c r="C68" s="265" t="s">
        <v>192</v>
      </c>
      <c r="D68" s="256" t="s">
        <v>122</v>
      </c>
      <c r="E68" s="257">
        <v>74.793750000000003</v>
      </c>
      <c r="F68" s="258"/>
      <c r="G68" s="259">
        <f>ROUND(E68*F68,2)</f>
        <v>0</v>
      </c>
      <c r="H68" s="258"/>
      <c r="I68" s="259">
        <f>ROUND(E68*H68,2)</f>
        <v>0</v>
      </c>
      <c r="J68" s="258"/>
      <c r="K68" s="259">
        <f>ROUND(E68*J68,2)</f>
        <v>0</v>
      </c>
      <c r="L68" s="259">
        <v>15</v>
      </c>
      <c r="M68" s="259">
        <f>G68*(1+L68/100)</f>
        <v>0</v>
      </c>
      <c r="N68" s="257">
        <v>0</v>
      </c>
      <c r="O68" s="257">
        <f>ROUND(E68*N68,2)</f>
        <v>0</v>
      </c>
      <c r="P68" s="257">
        <v>0</v>
      </c>
      <c r="Q68" s="257">
        <f>ROUND(E68*P68,2)</f>
        <v>0</v>
      </c>
      <c r="R68" s="259"/>
      <c r="S68" s="259" t="s">
        <v>123</v>
      </c>
      <c r="T68" s="260" t="s">
        <v>123</v>
      </c>
      <c r="U68" s="231">
        <v>0.27</v>
      </c>
      <c r="V68" s="231">
        <f>ROUND(E68*U68,2)</f>
        <v>20.190000000000001</v>
      </c>
      <c r="W68" s="231"/>
      <c r="X68" s="231" t="s">
        <v>117</v>
      </c>
      <c r="Y68" s="231" t="s">
        <v>118</v>
      </c>
      <c r="Z68" s="211"/>
      <c r="AA68" s="211"/>
      <c r="AB68" s="211"/>
      <c r="AC68" s="211"/>
      <c r="AD68" s="211"/>
      <c r="AE68" s="211"/>
      <c r="AF68" s="211"/>
      <c r="AG68" s="211" t="s">
        <v>119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5">
      <c r="A69" s="254">
        <v>21</v>
      </c>
      <c r="B69" s="255" t="s">
        <v>193</v>
      </c>
      <c r="C69" s="265" t="s">
        <v>194</v>
      </c>
      <c r="D69" s="256" t="s">
        <v>122</v>
      </c>
      <c r="E69" s="257">
        <v>74.793750000000003</v>
      </c>
      <c r="F69" s="258"/>
      <c r="G69" s="259">
        <f>ROUND(E69*F69,2)</f>
        <v>0</v>
      </c>
      <c r="H69" s="258"/>
      <c r="I69" s="259">
        <f>ROUND(E69*H69,2)</f>
        <v>0</v>
      </c>
      <c r="J69" s="258"/>
      <c r="K69" s="259">
        <f>ROUND(E69*J69,2)</f>
        <v>0</v>
      </c>
      <c r="L69" s="259">
        <v>15</v>
      </c>
      <c r="M69" s="259">
        <f>G69*(1+L69/100)</f>
        <v>0</v>
      </c>
      <c r="N69" s="257">
        <v>0</v>
      </c>
      <c r="O69" s="257">
        <f>ROUND(E69*N69,2)</f>
        <v>0</v>
      </c>
      <c r="P69" s="257">
        <v>0</v>
      </c>
      <c r="Q69" s="257">
        <f>ROUND(E69*P69,2)</f>
        <v>0</v>
      </c>
      <c r="R69" s="259"/>
      <c r="S69" s="259" t="s">
        <v>123</v>
      </c>
      <c r="T69" s="260" t="s">
        <v>123</v>
      </c>
      <c r="U69" s="231">
        <v>5.5E-2</v>
      </c>
      <c r="V69" s="231">
        <f>ROUND(E69*U69,2)</f>
        <v>4.1100000000000003</v>
      </c>
      <c r="W69" s="231"/>
      <c r="X69" s="231" t="s">
        <v>117</v>
      </c>
      <c r="Y69" s="231" t="s">
        <v>118</v>
      </c>
      <c r="Z69" s="211"/>
      <c r="AA69" s="211"/>
      <c r="AB69" s="211"/>
      <c r="AC69" s="211"/>
      <c r="AD69" s="211"/>
      <c r="AE69" s="211"/>
      <c r="AF69" s="211"/>
      <c r="AG69" s="211" t="s">
        <v>119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5">
      <c r="A70" s="247">
        <v>22</v>
      </c>
      <c r="B70" s="248" t="s">
        <v>195</v>
      </c>
      <c r="C70" s="266" t="s">
        <v>196</v>
      </c>
      <c r="D70" s="249" t="s">
        <v>122</v>
      </c>
      <c r="E70" s="250">
        <v>74.793750000000003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15</v>
      </c>
      <c r="M70" s="252">
        <f>G70*(1+L70/100)</f>
        <v>0</v>
      </c>
      <c r="N70" s="250">
        <v>0</v>
      </c>
      <c r="O70" s="250">
        <f>ROUND(E70*N70,2)</f>
        <v>0</v>
      </c>
      <c r="P70" s="250">
        <v>1.4999999999999999E-2</v>
      </c>
      <c r="Q70" s="250">
        <f>ROUND(E70*P70,2)</f>
        <v>1.1200000000000001</v>
      </c>
      <c r="R70" s="252"/>
      <c r="S70" s="252" t="s">
        <v>123</v>
      </c>
      <c r="T70" s="253" t="s">
        <v>123</v>
      </c>
      <c r="U70" s="231">
        <v>0.09</v>
      </c>
      <c r="V70" s="231">
        <f>ROUND(E70*U70,2)</f>
        <v>6.73</v>
      </c>
      <c r="W70" s="231"/>
      <c r="X70" s="231" t="s">
        <v>117</v>
      </c>
      <c r="Y70" s="231" t="s">
        <v>118</v>
      </c>
      <c r="Z70" s="211"/>
      <c r="AA70" s="211"/>
      <c r="AB70" s="211"/>
      <c r="AC70" s="211"/>
      <c r="AD70" s="211"/>
      <c r="AE70" s="211"/>
      <c r="AF70" s="211"/>
      <c r="AG70" s="211" t="s">
        <v>119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2" x14ac:dyDescent="0.25">
      <c r="A71" s="228"/>
      <c r="B71" s="229"/>
      <c r="C71" s="268" t="s">
        <v>151</v>
      </c>
      <c r="D71" s="235"/>
      <c r="E71" s="236">
        <v>71.264799999999994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1"/>
      <c r="AA71" s="211"/>
      <c r="AB71" s="211"/>
      <c r="AC71" s="211"/>
      <c r="AD71" s="211"/>
      <c r="AE71" s="211"/>
      <c r="AF71" s="211"/>
      <c r="AG71" s="211" t="s">
        <v>127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 x14ac:dyDescent="0.25">
      <c r="A72" s="228"/>
      <c r="B72" s="229"/>
      <c r="C72" s="268" t="s">
        <v>152</v>
      </c>
      <c r="D72" s="235"/>
      <c r="E72" s="236">
        <v>3.52895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1"/>
      <c r="AA72" s="211"/>
      <c r="AB72" s="211"/>
      <c r="AC72" s="211"/>
      <c r="AD72" s="211"/>
      <c r="AE72" s="211"/>
      <c r="AF72" s="211"/>
      <c r="AG72" s="211" t="s">
        <v>127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5">
      <c r="A73" s="247">
        <v>23</v>
      </c>
      <c r="B73" s="248" t="s">
        <v>197</v>
      </c>
      <c r="C73" s="266" t="s">
        <v>198</v>
      </c>
      <c r="D73" s="249" t="s">
        <v>199</v>
      </c>
      <c r="E73" s="250">
        <v>2.6476999999999999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15</v>
      </c>
      <c r="M73" s="252">
        <f>G73*(1+L73/100)</f>
        <v>0</v>
      </c>
      <c r="N73" s="250">
        <v>2.3570000000000001E-2</v>
      </c>
      <c r="O73" s="250">
        <f>ROUND(E73*N73,2)</f>
        <v>0.06</v>
      </c>
      <c r="P73" s="250">
        <v>0</v>
      </c>
      <c r="Q73" s="250">
        <f>ROUND(E73*P73,2)</f>
        <v>0</v>
      </c>
      <c r="R73" s="252"/>
      <c r="S73" s="252" t="s">
        <v>123</v>
      </c>
      <c r="T73" s="253" t="s">
        <v>123</v>
      </c>
      <c r="U73" s="231">
        <v>0</v>
      </c>
      <c r="V73" s="231">
        <f>ROUND(E73*U73,2)</f>
        <v>0</v>
      </c>
      <c r="W73" s="231"/>
      <c r="X73" s="231" t="s">
        <v>117</v>
      </c>
      <c r="Y73" s="231" t="s">
        <v>118</v>
      </c>
      <c r="Z73" s="211"/>
      <c r="AA73" s="211"/>
      <c r="AB73" s="211"/>
      <c r="AC73" s="211"/>
      <c r="AD73" s="211"/>
      <c r="AE73" s="211"/>
      <c r="AF73" s="211"/>
      <c r="AG73" s="211" t="s">
        <v>119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2" x14ac:dyDescent="0.25">
      <c r="A74" s="228"/>
      <c r="B74" s="229"/>
      <c r="C74" s="268" t="s">
        <v>189</v>
      </c>
      <c r="D74" s="235"/>
      <c r="E74" s="236"/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1"/>
      <c r="AA74" s="211"/>
      <c r="AB74" s="211"/>
      <c r="AC74" s="211"/>
      <c r="AD74" s="211"/>
      <c r="AE74" s="211"/>
      <c r="AF74" s="211"/>
      <c r="AG74" s="211" t="s">
        <v>127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 x14ac:dyDescent="0.25">
      <c r="A75" s="228"/>
      <c r="B75" s="229"/>
      <c r="C75" s="268" t="s">
        <v>200</v>
      </c>
      <c r="D75" s="235"/>
      <c r="E75" s="236">
        <v>0.58338999999999996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1"/>
      <c r="AA75" s="211"/>
      <c r="AB75" s="211"/>
      <c r="AC75" s="211"/>
      <c r="AD75" s="211"/>
      <c r="AE75" s="211"/>
      <c r="AF75" s="211"/>
      <c r="AG75" s="211" t="s">
        <v>127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 x14ac:dyDescent="0.25">
      <c r="A76" s="228"/>
      <c r="B76" s="229"/>
      <c r="C76" s="268" t="s">
        <v>201</v>
      </c>
      <c r="D76" s="235"/>
      <c r="E76" s="236">
        <v>0.26926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1"/>
      <c r="AA76" s="211"/>
      <c r="AB76" s="211"/>
      <c r="AC76" s="211"/>
      <c r="AD76" s="211"/>
      <c r="AE76" s="211"/>
      <c r="AF76" s="211"/>
      <c r="AG76" s="211" t="s">
        <v>127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 x14ac:dyDescent="0.25">
      <c r="A77" s="228"/>
      <c r="B77" s="229"/>
      <c r="C77" s="268" t="s">
        <v>202</v>
      </c>
      <c r="D77" s="235"/>
      <c r="E77" s="236">
        <v>1.79505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1"/>
      <c r="AA77" s="211"/>
      <c r="AB77" s="211"/>
      <c r="AC77" s="211"/>
      <c r="AD77" s="211"/>
      <c r="AE77" s="211"/>
      <c r="AF77" s="211"/>
      <c r="AG77" s="211" t="s">
        <v>127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5">
      <c r="A78" s="247">
        <v>24</v>
      </c>
      <c r="B78" s="248" t="s">
        <v>203</v>
      </c>
      <c r="C78" s="266" t="s">
        <v>204</v>
      </c>
      <c r="D78" s="249" t="s">
        <v>205</v>
      </c>
      <c r="E78" s="250">
        <v>0.64173000000000002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15</v>
      </c>
      <c r="M78" s="252">
        <f>G78*(1+L78/100)</f>
        <v>0</v>
      </c>
      <c r="N78" s="250">
        <v>0.55000000000000004</v>
      </c>
      <c r="O78" s="250">
        <f>ROUND(E78*N78,2)</f>
        <v>0.35</v>
      </c>
      <c r="P78" s="250">
        <v>0</v>
      </c>
      <c r="Q78" s="250">
        <f>ROUND(E78*P78,2)</f>
        <v>0</v>
      </c>
      <c r="R78" s="252"/>
      <c r="S78" s="252" t="s">
        <v>115</v>
      </c>
      <c r="T78" s="253" t="s">
        <v>206</v>
      </c>
      <c r="U78" s="231">
        <v>0</v>
      </c>
      <c r="V78" s="231">
        <f>ROUND(E78*U78,2)</f>
        <v>0</v>
      </c>
      <c r="W78" s="231"/>
      <c r="X78" s="231" t="s">
        <v>171</v>
      </c>
      <c r="Y78" s="231" t="s">
        <v>118</v>
      </c>
      <c r="Z78" s="211"/>
      <c r="AA78" s="211"/>
      <c r="AB78" s="211"/>
      <c r="AC78" s="211"/>
      <c r="AD78" s="211"/>
      <c r="AE78" s="211"/>
      <c r="AF78" s="211"/>
      <c r="AG78" s="211" t="s">
        <v>172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2" x14ac:dyDescent="0.25">
      <c r="A79" s="228"/>
      <c r="B79" s="229"/>
      <c r="C79" s="268" t="s">
        <v>189</v>
      </c>
      <c r="D79" s="235"/>
      <c r="E79" s="236"/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1"/>
      <c r="AA79" s="211"/>
      <c r="AB79" s="211"/>
      <c r="AC79" s="211"/>
      <c r="AD79" s="211"/>
      <c r="AE79" s="211"/>
      <c r="AF79" s="211"/>
      <c r="AG79" s="211" t="s">
        <v>127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3" x14ac:dyDescent="0.25">
      <c r="A80" s="228"/>
      <c r="B80" s="229"/>
      <c r="C80" s="268" t="s">
        <v>207</v>
      </c>
      <c r="D80" s="235"/>
      <c r="E80" s="236">
        <v>0.64173000000000002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1"/>
      <c r="AA80" s="211"/>
      <c r="AB80" s="211"/>
      <c r="AC80" s="211"/>
      <c r="AD80" s="211"/>
      <c r="AE80" s="211"/>
      <c r="AF80" s="211"/>
      <c r="AG80" s="211" t="s">
        <v>127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5">
      <c r="A81" s="247">
        <v>25</v>
      </c>
      <c r="B81" s="248" t="s">
        <v>208</v>
      </c>
      <c r="C81" s="266" t="s">
        <v>209</v>
      </c>
      <c r="D81" s="249" t="s">
        <v>188</v>
      </c>
      <c r="E81" s="250">
        <v>98.72775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15</v>
      </c>
      <c r="M81" s="252">
        <f>G81*(1+L81/100)</f>
        <v>0</v>
      </c>
      <c r="N81" s="250">
        <v>1.32E-3</v>
      </c>
      <c r="O81" s="250">
        <f>ROUND(E81*N81,2)</f>
        <v>0.13</v>
      </c>
      <c r="P81" s="250">
        <v>0</v>
      </c>
      <c r="Q81" s="250">
        <f>ROUND(E81*P81,2)</f>
        <v>0</v>
      </c>
      <c r="R81" s="252" t="s">
        <v>170</v>
      </c>
      <c r="S81" s="252" t="s">
        <v>123</v>
      </c>
      <c r="T81" s="253" t="s">
        <v>116</v>
      </c>
      <c r="U81" s="231">
        <v>0</v>
      </c>
      <c r="V81" s="231">
        <f>ROUND(E81*U81,2)</f>
        <v>0</v>
      </c>
      <c r="W81" s="231"/>
      <c r="X81" s="231" t="s">
        <v>171</v>
      </c>
      <c r="Y81" s="231" t="s">
        <v>118</v>
      </c>
      <c r="Z81" s="211"/>
      <c r="AA81" s="211"/>
      <c r="AB81" s="211"/>
      <c r="AC81" s="211"/>
      <c r="AD81" s="211"/>
      <c r="AE81" s="211"/>
      <c r="AF81" s="211"/>
      <c r="AG81" s="211" t="s">
        <v>172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2" x14ac:dyDescent="0.25">
      <c r="A82" s="228"/>
      <c r="B82" s="229"/>
      <c r="C82" s="268" t="s">
        <v>210</v>
      </c>
      <c r="D82" s="235"/>
      <c r="E82" s="236">
        <v>98.72775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1"/>
      <c r="AA82" s="211"/>
      <c r="AB82" s="211"/>
      <c r="AC82" s="211"/>
      <c r="AD82" s="211"/>
      <c r="AE82" s="211"/>
      <c r="AF82" s="211"/>
      <c r="AG82" s="211" t="s">
        <v>127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ht="20.399999999999999" outlineLevel="1" x14ac:dyDescent="0.25">
      <c r="A83" s="247">
        <v>26</v>
      </c>
      <c r="B83" s="248" t="s">
        <v>211</v>
      </c>
      <c r="C83" s="266" t="s">
        <v>212</v>
      </c>
      <c r="D83" s="249" t="s">
        <v>199</v>
      </c>
      <c r="E83" s="250">
        <v>1.9745600000000001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15</v>
      </c>
      <c r="M83" s="252">
        <f>G83*(1+L83/100)</f>
        <v>0</v>
      </c>
      <c r="N83" s="250">
        <v>0.55000000000000004</v>
      </c>
      <c r="O83" s="250">
        <f>ROUND(E83*N83,2)</f>
        <v>1.0900000000000001</v>
      </c>
      <c r="P83" s="250">
        <v>0</v>
      </c>
      <c r="Q83" s="250">
        <f>ROUND(E83*P83,2)</f>
        <v>0</v>
      </c>
      <c r="R83" s="252" t="s">
        <v>170</v>
      </c>
      <c r="S83" s="252" t="s">
        <v>123</v>
      </c>
      <c r="T83" s="253" t="s">
        <v>123</v>
      </c>
      <c r="U83" s="231">
        <v>0</v>
      </c>
      <c r="V83" s="231">
        <f>ROUND(E83*U83,2)</f>
        <v>0</v>
      </c>
      <c r="W83" s="231"/>
      <c r="X83" s="231" t="s">
        <v>171</v>
      </c>
      <c r="Y83" s="231" t="s">
        <v>118</v>
      </c>
      <c r="Z83" s="211"/>
      <c r="AA83" s="211"/>
      <c r="AB83" s="211"/>
      <c r="AC83" s="211"/>
      <c r="AD83" s="211"/>
      <c r="AE83" s="211"/>
      <c r="AF83" s="211"/>
      <c r="AG83" s="211" t="s">
        <v>172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 x14ac:dyDescent="0.25">
      <c r="A84" s="228"/>
      <c r="B84" s="229"/>
      <c r="C84" s="268" t="s">
        <v>213</v>
      </c>
      <c r="D84" s="235"/>
      <c r="E84" s="236">
        <v>1.9745600000000001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1"/>
      <c r="AA84" s="211"/>
      <c r="AB84" s="211"/>
      <c r="AC84" s="211"/>
      <c r="AD84" s="211"/>
      <c r="AE84" s="211"/>
      <c r="AF84" s="211"/>
      <c r="AG84" s="211" t="s">
        <v>127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5">
      <c r="A85" s="254">
        <v>27</v>
      </c>
      <c r="B85" s="255" t="s">
        <v>214</v>
      </c>
      <c r="C85" s="265" t="s">
        <v>215</v>
      </c>
      <c r="D85" s="256" t="s">
        <v>146</v>
      </c>
      <c r="E85" s="257">
        <v>1.7232000000000001</v>
      </c>
      <c r="F85" s="258"/>
      <c r="G85" s="259">
        <f>ROUND(E85*F85,2)</f>
        <v>0</v>
      </c>
      <c r="H85" s="258"/>
      <c r="I85" s="259">
        <f>ROUND(E85*H85,2)</f>
        <v>0</v>
      </c>
      <c r="J85" s="258"/>
      <c r="K85" s="259">
        <f>ROUND(E85*J85,2)</f>
        <v>0</v>
      </c>
      <c r="L85" s="259">
        <v>15</v>
      </c>
      <c r="M85" s="259">
        <f>G85*(1+L85/100)</f>
        <v>0</v>
      </c>
      <c r="N85" s="257">
        <v>0</v>
      </c>
      <c r="O85" s="257">
        <f>ROUND(E85*N85,2)</f>
        <v>0</v>
      </c>
      <c r="P85" s="257">
        <v>0</v>
      </c>
      <c r="Q85" s="257">
        <f>ROUND(E85*P85,2)</f>
        <v>0</v>
      </c>
      <c r="R85" s="259"/>
      <c r="S85" s="259" t="s">
        <v>123</v>
      </c>
      <c r="T85" s="260" t="s">
        <v>123</v>
      </c>
      <c r="U85" s="231">
        <v>1.7509999999999999</v>
      </c>
      <c r="V85" s="231">
        <f>ROUND(E85*U85,2)</f>
        <v>3.02</v>
      </c>
      <c r="W85" s="231"/>
      <c r="X85" s="231" t="s">
        <v>147</v>
      </c>
      <c r="Y85" s="231" t="s">
        <v>118</v>
      </c>
      <c r="Z85" s="211"/>
      <c r="AA85" s="211"/>
      <c r="AB85" s="211"/>
      <c r="AC85" s="211"/>
      <c r="AD85" s="211"/>
      <c r="AE85" s="211"/>
      <c r="AF85" s="211"/>
      <c r="AG85" s="211" t="s">
        <v>148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x14ac:dyDescent="0.25">
      <c r="A86" s="240" t="s">
        <v>110</v>
      </c>
      <c r="B86" s="241" t="s">
        <v>67</v>
      </c>
      <c r="C86" s="264" t="s">
        <v>68</v>
      </c>
      <c r="D86" s="242"/>
      <c r="E86" s="243"/>
      <c r="F86" s="244"/>
      <c r="G86" s="244">
        <f>SUMIF(AG87:AG130,"&lt;&gt;NOR",G87:G130)</f>
        <v>0</v>
      </c>
      <c r="H86" s="244"/>
      <c r="I86" s="244">
        <f>SUM(I87:I130)</f>
        <v>0</v>
      </c>
      <c r="J86" s="244"/>
      <c r="K86" s="244">
        <f>SUM(K87:K130)</f>
        <v>0</v>
      </c>
      <c r="L86" s="244"/>
      <c r="M86" s="244">
        <f>SUM(M87:M130)</f>
        <v>0</v>
      </c>
      <c r="N86" s="243"/>
      <c r="O86" s="243">
        <f>SUM(O87:O130)</f>
        <v>0.63000000000000012</v>
      </c>
      <c r="P86" s="243"/>
      <c r="Q86" s="243">
        <f>SUM(Q87:Q130)</f>
        <v>0.35000000000000003</v>
      </c>
      <c r="R86" s="244"/>
      <c r="S86" s="244"/>
      <c r="T86" s="245"/>
      <c r="U86" s="239"/>
      <c r="V86" s="239">
        <f>SUM(V87:V130)</f>
        <v>119.97</v>
      </c>
      <c r="W86" s="239"/>
      <c r="X86" s="239"/>
      <c r="Y86" s="239"/>
      <c r="AG86" t="s">
        <v>111</v>
      </c>
    </row>
    <row r="87" spans="1:60" outlineLevel="1" x14ac:dyDescent="0.25">
      <c r="A87" s="247">
        <v>28</v>
      </c>
      <c r="B87" s="248" t="s">
        <v>216</v>
      </c>
      <c r="C87" s="266" t="s">
        <v>217</v>
      </c>
      <c r="D87" s="249" t="s">
        <v>188</v>
      </c>
      <c r="E87" s="250">
        <v>9.5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15</v>
      </c>
      <c r="M87" s="252">
        <f>G87*(1+L87/100)</f>
        <v>0</v>
      </c>
      <c r="N87" s="250">
        <v>2.8400000000000001E-3</v>
      </c>
      <c r="O87" s="250">
        <f>ROUND(E87*N87,2)</f>
        <v>0.03</v>
      </c>
      <c r="P87" s="250">
        <v>0</v>
      </c>
      <c r="Q87" s="250">
        <f>ROUND(E87*P87,2)</f>
        <v>0</v>
      </c>
      <c r="R87" s="252"/>
      <c r="S87" s="252" t="s">
        <v>123</v>
      </c>
      <c r="T87" s="253" t="s">
        <v>123</v>
      </c>
      <c r="U87" s="231">
        <v>0.25069999999999998</v>
      </c>
      <c r="V87" s="231">
        <f>ROUND(E87*U87,2)</f>
        <v>2.38</v>
      </c>
      <c r="W87" s="231"/>
      <c r="X87" s="231" t="s">
        <v>117</v>
      </c>
      <c r="Y87" s="231" t="s">
        <v>118</v>
      </c>
      <c r="Z87" s="211"/>
      <c r="AA87" s="211"/>
      <c r="AB87" s="211"/>
      <c r="AC87" s="211"/>
      <c r="AD87" s="211"/>
      <c r="AE87" s="211"/>
      <c r="AF87" s="211"/>
      <c r="AG87" s="211" t="s">
        <v>119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 x14ac:dyDescent="0.25">
      <c r="A88" s="228"/>
      <c r="B88" s="229"/>
      <c r="C88" s="268" t="s">
        <v>218</v>
      </c>
      <c r="D88" s="235"/>
      <c r="E88" s="236">
        <v>9.5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1"/>
      <c r="AA88" s="211"/>
      <c r="AB88" s="211"/>
      <c r="AC88" s="211"/>
      <c r="AD88" s="211"/>
      <c r="AE88" s="211"/>
      <c r="AF88" s="211"/>
      <c r="AG88" s="211" t="s">
        <v>127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5">
      <c r="A89" s="247">
        <v>29</v>
      </c>
      <c r="B89" s="248" t="s">
        <v>219</v>
      </c>
      <c r="C89" s="266" t="s">
        <v>220</v>
      </c>
      <c r="D89" s="249" t="s">
        <v>188</v>
      </c>
      <c r="E89" s="250">
        <v>17.5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15</v>
      </c>
      <c r="M89" s="252">
        <f>G89*(1+L89/100)</f>
        <v>0</v>
      </c>
      <c r="N89" s="250">
        <v>1.33E-3</v>
      </c>
      <c r="O89" s="250">
        <f>ROUND(E89*N89,2)</f>
        <v>0.02</v>
      </c>
      <c r="P89" s="250">
        <v>0</v>
      </c>
      <c r="Q89" s="250">
        <f>ROUND(E89*P89,2)</f>
        <v>0</v>
      </c>
      <c r="R89" s="252"/>
      <c r="S89" s="252" t="s">
        <v>123</v>
      </c>
      <c r="T89" s="253" t="s">
        <v>123</v>
      </c>
      <c r="U89" s="231">
        <v>5.2900000000000003E-2</v>
      </c>
      <c r="V89" s="231">
        <f>ROUND(E89*U89,2)</f>
        <v>0.93</v>
      </c>
      <c r="W89" s="231"/>
      <c r="X89" s="231" t="s">
        <v>117</v>
      </c>
      <c r="Y89" s="231" t="s">
        <v>118</v>
      </c>
      <c r="Z89" s="211"/>
      <c r="AA89" s="211"/>
      <c r="AB89" s="211"/>
      <c r="AC89" s="211"/>
      <c r="AD89" s="211"/>
      <c r="AE89" s="211"/>
      <c r="AF89" s="211"/>
      <c r="AG89" s="211" t="s">
        <v>119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2" x14ac:dyDescent="0.25">
      <c r="A90" s="228"/>
      <c r="B90" s="229"/>
      <c r="C90" s="268" t="s">
        <v>221</v>
      </c>
      <c r="D90" s="235"/>
      <c r="E90" s="236">
        <v>17.5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1"/>
      <c r="AA90" s="211"/>
      <c r="AB90" s="211"/>
      <c r="AC90" s="211"/>
      <c r="AD90" s="211"/>
      <c r="AE90" s="211"/>
      <c r="AF90" s="211"/>
      <c r="AG90" s="211" t="s">
        <v>127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20.399999999999999" outlineLevel="1" x14ac:dyDescent="0.25">
      <c r="A91" s="247">
        <v>30</v>
      </c>
      <c r="B91" s="248" t="s">
        <v>222</v>
      </c>
      <c r="C91" s="266" t="s">
        <v>223</v>
      </c>
      <c r="D91" s="249" t="s">
        <v>188</v>
      </c>
      <c r="E91" s="250">
        <v>17.5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15</v>
      </c>
      <c r="M91" s="252">
        <f>G91*(1+L91/100)</f>
        <v>0</v>
      </c>
      <c r="N91" s="250">
        <v>2.6099999999999999E-3</v>
      </c>
      <c r="O91" s="250">
        <f>ROUND(E91*N91,2)</f>
        <v>0.05</v>
      </c>
      <c r="P91" s="250">
        <v>0</v>
      </c>
      <c r="Q91" s="250">
        <f>ROUND(E91*P91,2)</f>
        <v>0</v>
      </c>
      <c r="R91" s="252"/>
      <c r="S91" s="252" t="s">
        <v>123</v>
      </c>
      <c r="T91" s="253" t="s">
        <v>123</v>
      </c>
      <c r="U91" s="231">
        <v>0.47899999999999998</v>
      </c>
      <c r="V91" s="231">
        <f>ROUND(E91*U91,2)</f>
        <v>8.3800000000000008</v>
      </c>
      <c r="W91" s="231"/>
      <c r="X91" s="231" t="s">
        <v>117</v>
      </c>
      <c r="Y91" s="231" t="s">
        <v>118</v>
      </c>
      <c r="Z91" s="211"/>
      <c r="AA91" s="211"/>
      <c r="AB91" s="211"/>
      <c r="AC91" s="211"/>
      <c r="AD91" s="211"/>
      <c r="AE91" s="211"/>
      <c r="AF91" s="211"/>
      <c r="AG91" s="211" t="s">
        <v>119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2" x14ac:dyDescent="0.25">
      <c r="A92" s="228"/>
      <c r="B92" s="229"/>
      <c r="C92" s="267" t="s">
        <v>224</v>
      </c>
      <c r="D92" s="261"/>
      <c r="E92" s="261"/>
      <c r="F92" s="261"/>
      <c r="G92" s="26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1"/>
      <c r="AA92" s="211"/>
      <c r="AB92" s="211"/>
      <c r="AC92" s="211"/>
      <c r="AD92" s="211"/>
      <c r="AE92" s="211"/>
      <c r="AF92" s="211"/>
      <c r="AG92" s="211" t="s">
        <v>125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2" x14ac:dyDescent="0.25">
      <c r="A93" s="228"/>
      <c r="B93" s="229"/>
      <c r="C93" s="268" t="s">
        <v>221</v>
      </c>
      <c r="D93" s="235"/>
      <c r="E93" s="236">
        <v>17.5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1"/>
      <c r="AA93" s="211"/>
      <c r="AB93" s="211"/>
      <c r="AC93" s="211"/>
      <c r="AD93" s="211"/>
      <c r="AE93" s="211"/>
      <c r="AF93" s="211"/>
      <c r="AG93" s="211" t="s">
        <v>127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20.399999999999999" outlineLevel="1" x14ac:dyDescent="0.25">
      <c r="A94" s="254">
        <v>31</v>
      </c>
      <c r="B94" s="255" t="s">
        <v>225</v>
      </c>
      <c r="C94" s="265" t="s">
        <v>226</v>
      </c>
      <c r="D94" s="256" t="s">
        <v>114</v>
      </c>
      <c r="E94" s="257">
        <v>1</v>
      </c>
      <c r="F94" s="258"/>
      <c r="G94" s="259">
        <f>ROUND(E94*F94,2)</f>
        <v>0</v>
      </c>
      <c r="H94" s="258"/>
      <c r="I94" s="259">
        <f>ROUND(E94*H94,2)</f>
        <v>0</v>
      </c>
      <c r="J94" s="258"/>
      <c r="K94" s="259">
        <f>ROUND(E94*J94,2)</f>
        <v>0</v>
      </c>
      <c r="L94" s="259">
        <v>15</v>
      </c>
      <c r="M94" s="259">
        <f>G94*(1+L94/100)</f>
        <v>0</v>
      </c>
      <c r="N94" s="257">
        <v>4.8000000000000001E-4</v>
      </c>
      <c r="O94" s="257">
        <f>ROUND(E94*N94,2)</f>
        <v>0</v>
      </c>
      <c r="P94" s="257">
        <v>0</v>
      </c>
      <c r="Q94" s="257">
        <f>ROUND(E94*P94,2)</f>
        <v>0</v>
      </c>
      <c r="R94" s="259"/>
      <c r="S94" s="259" t="s">
        <v>123</v>
      </c>
      <c r="T94" s="260" t="s">
        <v>123</v>
      </c>
      <c r="U94" s="231">
        <v>0.23799999999999999</v>
      </c>
      <c r="V94" s="231">
        <f>ROUND(E94*U94,2)</f>
        <v>0.24</v>
      </c>
      <c r="W94" s="231"/>
      <c r="X94" s="231" t="s">
        <v>117</v>
      </c>
      <c r="Y94" s="231" t="s">
        <v>118</v>
      </c>
      <c r="Z94" s="211"/>
      <c r="AA94" s="211"/>
      <c r="AB94" s="211"/>
      <c r="AC94" s="211"/>
      <c r="AD94" s="211"/>
      <c r="AE94" s="211"/>
      <c r="AF94" s="211"/>
      <c r="AG94" s="211" t="s">
        <v>119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ht="20.399999999999999" outlineLevel="1" x14ac:dyDescent="0.25">
      <c r="A95" s="247">
        <v>32</v>
      </c>
      <c r="B95" s="248" t="s">
        <v>227</v>
      </c>
      <c r="C95" s="266" t="s">
        <v>228</v>
      </c>
      <c r="D95" s="249" t="s">
        <v>188</v>
      </c>
      <c r="E95" s="250">
        <v>4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15</v>
      </c>
      <c r="M95" s="252">
        <f>G95*(1+L95/100)</f>
        <v>0</v>
      </c>
      <c r="N95" s="250">
        <v>1.6999999999999999E-3</v>
      </c>
      <c r="O95" s="250">
        <f>ROUND(E95*N95,2)</f>
        <v>0.01</v>
      </c>
      <c r="P95" s="250">
        <v>0</v>
      </c>
      <c r="Q95" s="250">
        <f>ROUND(E95*P95,2)</f>
        <v>0</v>
      </c>
      <c r="R95" s="252"/>
      <c r="S95" s="252" t="s">
        <v>123</v>
      </c>
      <c r="T95" s="253" t="s">
        <v>123</v>
      </c>
      <c r="U95" s="231">
        <v>0.36454999999999999</v>
      </c>
      <c r="V95" s="231">
        <f>ROUND(E95*U95,2)</f>
        <v>1.46</v>
      </c>
      <c r="W95" s="231"/>
      <c r="X95" s="231" t="s">
        <v>117</v>
      </c>
      <c r="Y95" s="231" t="s">
        <v>118</v>
      </c>
      <c r="Z95" s="211"/>
      <c r="AA95" s="211"/>
      <c r="AB95" s="211"/>
      <c r="AC95" s="211"/>
      <c r="AD95" s="211"/>
      <c r="AE95" s="211"/>
      <c r="AF95" s="211"/>
      <c r="AG95" s="211" t="s">
        <v>119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2" x14ac:dyDescent="0.25">
      <c r="A96" s="228"/>
      <c r="B96" s="229"/>
      <c r="C96" s="267" t="s">
        <v>229</v>
      </c>
      <c r="D96" s="261"/>
      <c r="E96" s="261"/>
      <c r="F96" s="261"/>
      <c r="G96" s="26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1"/>
      <c r="AA96" s="211"/>
      <c r="AB96" s="211"/>
      <c r="AC96" s="211"/>
      <c r="AD96" s="211"/>
      <c r="AE96" s="211"/>
      <c r="AF96" s="211"/>
      <c r="AG96" s="211" t="s">
        <v>125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5">
      <c r="A97" s="247">
        <v>33</v>
      </c>
      <c r="B97" s="248" t="s">
        <v>230</v>
      </c>
      <c r="C97" s="266" t="s">
        <v>231</v>
      </c>
      <c r="D97" s="249" t="s">
        <v>122</v>
      </c>
      <c r="E97" s="250">
        <v>74.793750000000003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15</v>
      </c>
      <c r="M97" s="252">
        <f>G97*(1+L97/100)</f>
        <v>0</v>
      </c>
      <c r="N97" s="250">
        <v>6.1900000000000002E-3</v>
      </c>
      <c r="O97" s="250">
        <f>ROUND(E97*N97,2)</f>
        <v>0.46</v>
      </c>
      <c r="P97" s="250">
        <v>0</v>
      </c>
      <c r="Q97" s="250">
        <f>ROUND(E97*P97,2)</f>
        <v>0</v>
      </c>
      <c r="R97" s="252"/>
      <c r="S97" s="252" t="s">
        <v>123</v>
      </c>
      <c r="T97" s="253" t="s">
        <v>123</v>
      </c>
      <c r="U97" s="231">
        <v>1.1869499999999999</v>
      </c>
      <c r="V97" s="231">
        <f>ROUND(E97*U97,2)</f>
        <v>88.78</v>
      </c>
      <c r="W97" s="231"/>
      <c r="X97" s="231" t="s">
        <v>117</v>
      </c>
      <c r="Y97" s="231" t="s">
        <v>118</v>
      </c>
      <c r="Z97" s="211"/>
      <c r="AA97" s="211"/>
      <c r="AB97" s="211"/>
      <c r="AC97" s="211"/>
      <c r="AD97" s="211"/>
      <c r="AE97" s="211"/>
      <c r="AF97" s="211"/>
      <c r="AG97" s="211" t="s">
        <v>119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 x14ac:dyDescent="0.25">
      <c r="A98" s="228"/>
      <c r="B98" s="229"/>
      <c r="C98" s="267" t="s">
        <v>232</v>
      </c>
      <c r="D98" s="261"/>
      <c r="E98" s="261"/>
      <c r="F98" s="261"/>
      <c r="G98" s="26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1"/>
      <c r="AA98" s="211"/>
      <c r="AB98" s="211"/>
      <c r="AC98" s="211"/>
      <c r="AD98" s="211"/>
      <c r="AE98" s="211"/>
      <c r="AF98" s="211"/>
      <c r="AG98" s="211" t="s">
        <v>125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 x14ac:dyDescent="0.25">
      <c r="A99" s="228"/>
      <c r="B99" s="229"/>
      <c r="C99" s="270" t="s">
        <v>233</v>
      </c>
      <c r="D99" s="262"/>
      <c r="E99" s="262"/>
      <c r="F99" s="262"/>
      <c r="G99" s="262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1"/>
      <c r="AA99" s="211"/>
      <c r="AB99" s="211"/>
      <c r="AC99" s="211"/>
      <c r="AD99" s="211"/>
      <c r="AE99" s="211"/>
      <c r="AF99" s="211"/>
      <c r="AG99" s="211" t="s">
        <v>125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2" x14ac:dyDescent="0.25">
      <c r="A100" s="228"/>
      <c r="B100" s="229"/>
      <c r="C100" s="268" t="s">
        <v>234</v>
      </c>
      <c r="D100" s="235"/>
      <c r="E100" s="236">
        <v>71.264799999999994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1"/>
      <c r="AA100" s="211"/>
      <c r="AB100" s="211"/>
      <c r="AC100" s="211"/>
      <c r="AD100" s="211"/>
      <c r="AE100" s="211"/>
      <c r="AF100" s="211"/>
      <c r="AG100" s="211" t="s">
        <v>127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3" x14ac:dyDescent="0.25">
      <c r="A101" s="228"/>
      <c r="B101" s="229"/>
      <c r="C101" s="268" t="s">
        <v>235</v>
      </c>
      <c r="D101" s="235"/>
      <c r="E101" s="236">
        <v>3.52895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1"/>
      <c r="AA101" s="211"/>
      <c r="AB101" s="211"/>
      <c r="AC101" s="211"/>
      <c r="AD101" s="211"/>
      <c r="AE101" s="211"/>
      <c r="AF101" s="211"/>
      <c r="AG101" s="211" t="s">
        <v>127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5">
      <c r="A102" s="247">
        <v>34</v>
      </c>
      <c r="B102" s="248" t="s">
        <v>236</v>
      </c>
      <c r="C102" s="266" t="s">
        <v>237</v>
      </c>
      <c r="D102" s="249" t="s">
        <v>188</v>
      </c>
      <c r="E102" s="250">
        <v>8.9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15</v>
      </c>
      <c r="M102" s="252">
        <f>G102*(1+L102/100)</f>
        <v>0</v>
      </c>
      <c r="N102" s="250">
        <v>2.1099999999999999E-3</v>
      </c>
      <c r="O102" s="250">
        <f>ROUND(E102*N102,2)</f>
        <v>0.02</v>
      </c>
      <c r="P102" s="250">
        <v>0</v>
      </c>
      <c r="Q102" s="250">
        <f>ROUND(E102*P102,2)</f>
        <v>0</v>
      </c>
      <c r="R102" s="252"/>
      <c r="S102" s="252" t="s">
        <v>123</v>
      </c>
      <c r="T102" s="253" t="s">
        <v>123</v>
      </c>
      <c r="U102" s="231">
        <v>0.36725000000000002</v>
      </c>
      <c r="V102" s="231">
        <f>ROUND(E102*U102,2)</f>
        <v>3.27</v>
      </c>
      <c r="W102" s="231"/>
      <c r="X102" s="231" t="s">
        <v>117</v>
      </c>
      <c r="Y102" s="231" t="s">
        <v>118</v>
      </c>
      <c r="Z102" s="211"/>
      <c r="AA102" s="211"/>
      <c r="AB102" s="211"/>
      <c r="AC102" s="211"/>
      <c r="AD102" s="211"/>
      <c r="AE102" s="211"/>
      <c r="AF102" s="211"/>
      <c r="AG102" s="211" t="s">
        <v>119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2" x14ac:dyDescent="0.25">
      <c r="A103" s="228"/>
      <c r="B103" s="229"/>
      <c r="C103" s="268" t="s">
        <v>238</v>
      </c>
      <c r="D103" s="235"/>
      <c r="E103" s="236">
        <v>8.9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31"/>
      <c r="Z103" s="211"/>
      <c r="AA103" s="211"/>
      <c r="AB103" s="211"/>
      <c r="AC103" s="211"/>
      <c r="AD103" s="211"/>
      <c r="AE103" s="211"/>
      <c r="AF103" s="211"/>
      <c r="AG103" s="211" t="s">
        <v>127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5">
      <c r="A104" s="247">
        <v>35</v>
      </c>
      <c r="B104" s="248" t="s">
        <v>239</v>
      </c>
      <c r="C104" s="266" t="s">
        <v>240</v>
      </c>
      <c r="D104" s="249" t="s">
        <v>188</v>
      </c>
      <c r="E104" s="250">
        <v>17.5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15</v>
      </c>
      <c r="M104" s="252">
        <f>G104*(1+L104/100)</f>
        <v>0</v>
      </c>
      <c r="N104" s="250">
        <v>1.6199999999999999E-3</v>
      </c>
      <c r="O104" s="250">
        <f>ROUND(E104*N104,2)</f>
        <v>0.03</v>
      </c>
      <c r="P104" s="250">
        <v>0</v>
      </c>
      <c r="Q104" s="250">
        <f>ROUND(E104*P104,2)</f>
        <v>0</v>
      </c>
      <c r="R104" s="252"/>
      <c r="S104" s="252" t="s">
        <v>123</v>
      </c>
      <c r="T104" s="253" t="s">
        <v>123</v>
      </c>
      <c r="U104" s="231">
        <v>0.26219999999999999</v>
      </c>
      <c r="V104" s="231">
        <f>ROUND(E104*U104,2)</f>
        <v>4.59</v>
      </c>
      <c r="W104" s="231"/>
      <c r="X104" s="231" t="s">
        <v>117</v>
      </c>
      <c r="Y104" s="231" t="s">
        <v>118</v>
      </c>
      <c r="Z104" s="211"/>
      <c r="AA104" s="211"/>
      <c r="AB104" s="211"/>
      <c r="AC104" s="211"/>
      <c r="AD104" s="211"/>
      <c r="AE104" s="211"/>
      <c r="AF104" s="211"/>
      <c r="AG104" s="211" t="s">
        <v>119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2" x14ac:dyDescent="0.25">
      <c r="A105" s="228"/>
      <c r="B105" s="229"/>
      <c r="C105" s="268" t="s">
        <v>221</v>
      </c>
      <c r="D105" s="235"/>
      <c r="E105" s="236">
        <v>17.5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31"/>
      <c r="Z105" s="211"/>
      <c r="AA105" s="211"/>
      <c r="AB105" s="211"/>
      <c r="AC105" s="211"/>
      <c r="AD105" s="211"/>
      <c r="AE105" s="211"/>
      <c r="AF105" s="211"/>
      <c r="AG105" s="211" t="s">
        <v>127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5">
      <c r="A106" s="247">
        <v>36</v>
      </c>
      <c r="B106" s="248" t="s">
        <v>241</v>
      </c>
      <c r="C106" s="266" t="s">
        <v>242</v>
      </c>
      <c r="D106" s="249" t="s">
        <v>188</v>
      </c>
      <c r="E106" s="250">
        <v>8.9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15</v>
      </c>
      <c r="M106" s="252">
        <f>G106*(1+L106/100)</f>
        <v>0</v>
      </c>
      <c r="N106" s="250">
        <v>1.5299999999999999E-3</v>
      </c>
      <c r="O106" s="250">
        <f>ROUND(E106*N106,2)</f>
        <v>0.01</v>
      </c>
      <c r="P106" s="250">
        <v>0</v>
      </c>
      <c r="Q106" s="250">
        <f>ROUND(E106*P106,2)</f>
        <v>0</v>
      </c>
      <c r="R106" s="252"/>
      <c r="S106" s="252" t="s">
        <v>123</v>
      </c>
      <c r="T106" s="253" t="s">
        <v>123</v>
      </c>
      <c r="U106" s="231">
        <v>0.24</v>
      </c>
      <c r="V106" s="231">
        <f>ROUND(E106*U106,2)</f>
        <v>2.14</v>
      </c>
      <c r="W106" s="231"/>
      <c r="X106" s="231" t="s">
        <v>117</v>
      </c>
      <c r="Y106" s="231" t="s">
        <v>118</v>
      </c>
      <c r="Z106" s="211"/>
      <c r="AA106" s="211"/>
      <c r="AB106" s="211"/>
      <c r="AC106" s="211"/>
      <c r="AD106" s="211"/>
      <c r="AE106" s="211"/>
      <c r="AF106" s="211"/>
      <c r="AG106" s="211" t="s">
        <v>119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2" x14ac:dyDescent="0.25">
      <c r="A107" s="228"/>
      <c r="B107" s="229"/>
      <c r="C107" s="268" t="s">
        <v>243</v>
      </c>
      <c r="D107" s="235"/>
      <c r="E107" s="236"/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1"/>
      <c r="AA107" s="211"/>
      <c r="AB107" s="211"/>
      <c r="AC107" s="211"/>
      <c r="AD107" s="211"/>
      <c r="AE107" s="211"/>
      <c r="AF107" s="211"/>
      <c r="AG107" s="211" t="s">
        <v>127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3" x14ac:dyDescent="0.25">
      <c r="A108" s="228"/>
      <c r="B108" s="229"/>
      <c r="C108" s="268" t="s">
        <v>244</v>
      </c>
      <c r="D108" s="235"/>
      <c r="E108" s="236">
        <v>8.9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1"/>
      <c r="AA108" s="211"/>
      <c r="AB108" s="211"/>
      <c r="AC108" s="211"/>
      <c r="AD108" s="211"/>
      <c r="AE108" s="211"/>
      <c r="AF108" s="211"/>
      <c r="AG108" s="211" t="s">
        <v>127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5">
      <c r="A109" s="247">
        <v>37</v>
      </c>
      <c r="B109" s="248" t="s">
        <v>245</v>
      </c>
      <c r="C109" s="266" t="s">
        <v>246</v>
      </c>
      <c r="D109" s="249" t="s">
        <v>122</v>
      </c>
      <c r="E109" s="250">
        <v>3.5614300000000001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15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7.3200000000000001E-3</v>
      </c>
      <c r="Q109" s="250">
        <f>ROUND(E109*P109,2)</f>
        <v>0.03</v>
      </c>
      <c r="R109" s="252"/>
      <c r="S109" s="252" t="s">
        <v>123</v>
      </c>
      <c r="T109" s="253" t="s">
        <v>123</v>
      </c>
      <c r="U109" s="231">
        <v>0.115</v>
      </c>
      <c r="V109" s="231">
        <f>ROUND(E109*U109,2)</f>
        <v>0.41</v>
      </c>
      <c r="W109" s="231"/>
      <c r="X109" s="231" t="s">
        <v>117</v>
      </c>
      <c r="Y109" s="231" t="s">
        <v>118</v>
      </c>
      <c r="Z109" s="211"/>
      <c r="AA109" s="211"/>
      <c r="AB109" s="211"/>
      <c r="AC109" s="211"/>
      <c r="AD109" s="211"/>
      <c r="AE109" s="211"/>
      <c r="AF109" s="211"/>
      <c r="AG109" s="211" t="s">
        <v>119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2" x14ac:dyDescent="0.25">
      <c r="A110" s="228"/>
      <c r="B110" s="229"/>
      <c r="C110" s="268" t="s">
        <v>247</v>
      </c>
      <c r="D110" s="235"/>
      <c r="E110" s="236">
        <v>3.5614300000000001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31"/>
      <c r="Z110" s="211"/>
      <c r="AA110" s="211"/>
      <c r="AB110" s="211"/>
      <c r="AC110" s="211"/>
      <c r="AD110" s="211"/>
      <c r="AE110" s="211"/>
      <c r="AF110" s="211"/>
      <c r="AG110" s="211" t="s">
        <v>127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5">
      <c r="A111" s="247">
        <v>38</v>
      </c>
      <c r="B111" s="248" t="s">
        <v>248</v>
      </c>
      <c r="C111" s="266" t="s">
        <v>249</v>
      </c>
      <c r="D111" s="249" t="s">
        <v>188</v>
      </c>
      <c r="E111" s="250">
        <v>17.5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15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3.2599999999999999E-3</v>
      </c>
      <c r="Q111" s="250">
        <f>ROUND(E111*P111,2)</f>
        <v>0.06</v>
      </c>
      <c r="R111" s="252"/>
      <c r="S111" s="252" t="s">
        <v>123</v>
      </c>
      <c r="T111" s="253" t="s">
        <v>123</v>
      </c>
      <c r="U111" s="231">
        <v>5.7500000000000002E-2</v>
      </c>
      <c r="V111" s="231">
        <f>ROUND(E111*U111,2)</f>
        <v>1.01</v>
      </c>
      <c r="W111" s="231"/>
      <c r="X111" s="231" t="s">
        <v>117</v>
      </c>
      <c r="Y111" s="231" t="s">
        <v>118</v>
      </c>
      <c r="Z111" s="211"/>
      <c r="AA111" s="211"/>
      <c r="AB111" s="211"/>
      <c r="AC111" s="211"/>
      <c r="AD111" s="211"/>
      <c r="AE111" s="211"/>
      <c r="AF111" s="211"/>
      <c r="AG111" s="211" t="s">
        <v>119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2" x14ac:dyDescent="0.25">
      <c r="A112" s="228"/>
      <c r="B112" s="229"/>
      <c r="C112" s="268" t="s">
        <v>221</v>
      </c>
      <c r="D112" s="235"/>
      <c r="E112" s="236">
        <v>17.5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1"/>
      <c r="AA112" s="211"/>
      <c r="AB112" s="211"/>
      <c r="AC112" s="211"/>
      <c r="AD112" s="211"/>
      <c r="AE112" s="211"/>
      <c r="AF112" s="211"/>
      <c r="AG112" s="211" t="s">
        <v>127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5">
      <c r="A113" s="247">
        <v>39</v>
      </c>
      <c r="B113" s="248" t="s">
        <v>250</v>
      </c>
      <c r="C113" s="266" t="s">
        <v>251</v>
      </c>
      <c r="D113" s="249" t="s">
        <v>188</v>
      </c>
      <c r="E113" s="250">
        <v>8.9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15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2.98E-3</v>
      </c>
      <c r="Q113" s="250">
        <f>ROUND(E113*P113,2)</f>
        <v>0.03</v>
      </c>
      <c r="R113" s="252"/>
      <c r="S113" s="252" t="s">
        <v>123</v>
      </c>
      <c r="T113" s="253" t="s">
        <v>123</v>
      </c>
      <c r="U113" s="231">
        <v>5.7500000000000002E-2</v>
      </c>
      <c r="V113" s="231">
        <f>ROUND(E113*U113,2)</f>
        <v>0.51</v>
      </c>
      <c r="W113" s="231"/>
      <c r="X113" s="231" t="s">
        <v>117</v>
      </c>
      <c r="Y113" s="231" t="s">
        <v>118</v>
      </c>
      <c r="Z113" s="211"/>
      <c r="AA113" s="211"/>
      <c r="AB113" s="211"/>
      <c r="AC113" s="211"/>
      <c r="AD113" s="211"/>
      <c r="AE113" s="211"/>
      <c r="AF113" s="211"/>
      <c r="AG113" s="211" t="s">
        <v>119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2" x14ac:dyDescent="0.25">
      <c r="A114" s="228"/>
      <c r="B114" s="229"/>
      <c r="C114" s="268" t="s">
        <v>238</v>
      </c>
      <c r="D114" s="235"/>
      <c r="E114" s="236">
        <v>8.9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1"/>
      <c r="AA114" s="211"/>
      <c r="AB114" s="211"/>
      <c r="AC114" s="211"/>
      <c r="AD114" s="211"/>
      <c r="AE114" s="211"/>
      <c r="AF114" s="211"/>
      <c r="AG114" s="211" t="s">
        <v>127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5">
      <c r="A115" s="247">
        <v>40</v>
      </c>
      <c r="B115" s="248" t="s">
        <v>252</v>
      </c>
      <c r="C115" s="266" t="s">
        <v>253</v>
      </c>
      <c r="D115" s="249" t="s">
        <v>188</v>
      </c>
      <c r="E115" s="250">
        <v>17.5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15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3.3600000000000001E-3</v>
      </c>
      <c r="Q115" s="250">
        <f>ROUND(E115*P115,2)</f>
        <v>0.06</v>
      </c>
      <c r="R115" s="252"/>
      <c r="S115" s="252" t="s">
        <v>123</v>
      </c>
      <c r="T115" s="253" t="s">
        <v>123</v>
      </c>
      <c r="U115" s="231">
        <v>6.9000000000000006E-2</v>
      </c>
      <c r="V115" s="231">
        <f>ROUND(E115*U115,2)</f>
        <v>1.21</v>
      </c>
      <c r="W115" s="231"/>
      <c r="X115" s="231" t="s">
        <v>117</v>
      </c>
      <c r="Y115" s="231" t="s">
        <v>118</v>
      </c>
      <c r="Z115" s="211"/>
      <c r="AA115" s="211"/>
      <c r="AB115" s="211"/>
      <c r="AC115" s="211"/>
      <c r="AD115" s="211"/>
      <c r="AE115" s="211"/>
      <c r="AF115" s="211"/>
      <c r="AG115" s="211" t="s">
        <v>119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2" x14ac:dyDescent="0.25">
      <c r="A116" s="228"/>
      <c r="B116" s="229"/>
      <c r="C116" s="268" t="s">
        <v>221</v>
      </c>
      <c r="D116" s="235"/>
      <c r="E116" s="236">
        <v>17.5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1"/>
      <c r="AA116" s="211"/>
      <c r="AB116" s="211"/>
      <c r="AC116" s="211"/>
      <c r="AD116" s="211"/>
      <c r="AE116" s="211"/>
      <c r="AF116" s="211"/>
      <c r="AG116" s="211" t="s">
        <v>127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0.399999999999999" outlineLevel="1" x14ac:dyDescent="0.25">
      <c r="A117" s="254">
        <v>41</v>
      </c>
      <c r="B117" s="255" t="s">
        <v>254</v>
      </c>
      <c r="C117" s="265" t="s">
        <v>255</v>
      </c>
      <c r="D117" s="256" t="s">
        <v>114</v>
      </c>
      <c r="E117" s="257">
        <v>6</v>
      </c>
      <c r="F117" s="258"/>
      <c r="G117" s="259">
        <f>ROUND(E117*F117,2)</f>
        <v>0</v>
      </c>
      <c r="H117" s="258"/>
      <c r="I117" s="259">
        <f>ROUND(E117*H117,2)</f>
        <v>0</v>
      </c>
      <c r="J117" s="258"/>
      <c r="K117" s="259">
        <f>ROUND(E117*J117,2)</f>
        <v>0</v>
      </c>
      <c r="L117" s="259">
        <v>15</v>
      </c>
      <c r="M117" s="259">
        <f>G117*(1+L117/100)</f>
        <v>0</v>
      </c>
      <c r="N117" s="257">
        <v>0</v>
      </c>
      <c r="O117" s="257">
        <f>ROUND(E117*N117,2)</f>
        <v>0</v>
      </c>
      <c r="P117" s="257">
        <v>2.0080000000000001E-2</v>
      </c>
      <c r="Q117" s="257">
        <f>ROUND(E117*P117,2)</f>
        <v>0.12</v>
      </c>
      <c r="R117" s="259"/>
      <c r="S117" s="259" t="s">
        <v>123</v>
      </c>
      <c r="T117" s="260" t="s">
        <v>116</v>
      </c>
      <c r="U117" s="231">
        <v>0.10580000000000001</v>
      </c>
      <c r="V117" s="231">
        <f>ROUND(E117*U117,2)</f>
        <v>0.63</v>
      </c>
      <c r="W117" s="231"/>
      <c r="X117" s="231" t="s">
        <v>117</v>
      </c>
      <c r="Y117" s="231" t="s">
        <v>118</v>
      </c>
      <c r="Z117" s="211"/>
      <c r="AA117" s="211"/>
      <c r="AB117" s="211"/>
      <c r="AC117" s="211"/>
      <c r="AD117" s="211"/>
      <c r="AE117" s="211"/>
      <c r="AF117" s="211"/>
      <c r="AG117" s="211" t="s">
        <v>119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5">
      <c r="A118" s="247">
        <v>42</v>
      </c>
      <c r="B118" s="248" t="s">
        <v>256</v>
      </c>
      <c r="C118" s="266" t="s">
        <v>257</v>
      </c>
      <c r="D118" s="249" t="s">
        <v>188</v>
      </c>
      <c r="E118" s="250">
        <v>8.9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15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1.92E-3</v>
      </c>
      <c r="Q118" s="250">
        <f>ROUND(E118*P118,2)</f>
        <v>0.02</v>
      </c>
      <c r="R118" s="252"/>
      <c r="S118" s="252" t="s">
        <v>123</v>
      </c>
      <c r="T118" s="253" t="s">
        <v>123</v>
      </c>
      <c r="U118" s="231">
        <v>5.7500000000000002E-2</v>
      </c>
      <c r="V118" s="231">
        <f>ROUND(E118*U118,2)</f>
        <v>0.51</v>
      </c>
      <c r="W118" s="231"/>
      <c r="X118" s="231" t="s">
        <v>117</v>
      </c>
      <c r="Y118" s="231" t="s">
        <v>118</v>
      </c>
      <c r="Z118" s="211"/>
      <c r="AA118" s="211"/>
      <c r="AB118" s="211"/>
      <c r="AC118" s="211"/>
      <c r="AD118" s="211"/>
      <c r="AE118" s="211"/>
      <c r="AF118" s="211"/>
      <c r="AG118" s="211" t="s">
        <v>119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2" x14ac:dyDescent="0.25">
      <c r="A119" s="228"/>
      <c r="B119" s="229"/>
      <c r="C119" s="268" t="s">
        <v>244</v>
      </c>
      <c r="D119" s="235"/>
      <c r="E119" s="236">
        <v>8.9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1"/>
      <c r="AA119" s="211"/>
      <c r="AB119" s="211"/>
      <c r="AC119" s="211"/>
      <c r="AD119" s="211"/>
      <c r="AE119" s="211"/>
      <c r="AF119" s="211"/>
      <c r="AG119" s="211" t="s">
        <v>127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5">
      <c r="A120" s="247">
        <v>43</v>
      </c>
      <c r="B120" s="248" t="s">
        <v>258</v>
      </c>
      <c r="C120" s="266" t="s">
        <v>259</v>
      </c>
      <c r="D120" s="249" t="s">
        <v>188</v>
      </c>
      <c r="E120" s="250">
        <v>6.6849999999999996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15</v>
      </c>
      <c r="M120" s="252">
        <f>G120*(1+L120/100)</f>
        <v>0</v>
      </c>
      <c r="N120" s="250">
        <v>0</v>
      </c>
      <c r="O120" s="250">
        <f>ROUND(E120*N120,2)</f>
        <v>0</v>
      </c>
      <c r="P120" s="250">
        <v>3.0699999999999998E-3</v>
      </c>
      <c r="Q120" s="250">
        <f>ROUND(E120*P120,2)</f>
        <v>0.02</v>
      </c>
      <c r="R120" s="252"/>
      <c r="S120" s="252" t="s">
        <v>123</v>
      </c>
      <c r="T120" s="253" t="s">
        <v>123</v>
      </c>
      <c r="U120" s="231">
        <v>4.5999999999999999E-2</v>
      </c>
      <c r="V120" s="231">
        <f>ROUND(E120*U120,2)</f>
        <v>0.31</v>
      </c>
      <c r="W120" s="231"/>
      <c r="X120" s="231" t="s">
        <v>117</v>
      </c>
      <c r="Y120" s="231" t="s">
        <v>118</v>
      </c>
      <c r="Z120" s="211"/>
      <c r="AA120" s="211"/>
      <c r="AB120" s="211"/>
      <c r="AC120" s="211"/>
      <c r="AD120" s="211"/>
      <c r="AE120" s="211"/>
      <c r="AF120" s="211"/>
      <c r="AG120" s="211" t="s">
        <v>119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 x14ac:dyDescent="0.25">
      <c r="A121" s="228"/>
      <c r="B121" s="229"/>
      <c r="C121" s="268" t="s">
        <v>260</v>
      </c>
      <c r="D121" s="235"/>
      <c r="E121" s="236">
        <v>6.6849999999999996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1"/>
      <c r="AA121" s="211"/>
      <c r="AB121" s="211"/>
      <c r="AC121" s="211"/>
      <c r="AD121" s="211"/>
      <c r="AE121" s="211"/>
      <c r="AF121" s="211"/>
      <c r="AG121" s="211" t="s">
        <v>127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5">
      <c r="A122" s="254">
        <v>44</v>
      </c>
      <c r="B122" s="255" t="s">
        <v>261</v>
      </c>
      <c r="C122" s="265" t="s">
        <v>262</v>
      </c>
      <c r="D122" s="256" t="s">
        <v>188</v>
      </c>
      <c r="E122" s="257">
        <v>3.5</v>
      </c>
      <c r="F122" s="258"/>
      <c r="G122" s="259">
        <f>ROUND(E122*F122,2)</f>
        <v>0</v>
      </c>
      <c r="H122" s="258"/>
      <c r="I122" s="259">
        <f>ROUND(E122*H122,2)</f>
        <v>0</v>
      </c>
      <c r="J122" s="258"/>
      <c r="K122" s="259">
        <f>ROUND(E122*J122,2)</f>
        <v>0</v>
      </c>
      <c r="L122" s="259">
        <v>15</v>
      </c>
      <c r="M122" s="259">
        <f>G122*(1+L122/100)</f>
        <v>0</v>
      </c>
      <c r="N122" s="257">
        <v>0</v>
      </c>
      <c r="O122" s="257">
        <f>ROUND(E122*N122,2)</f>
        <v>0</v>
      </c>
      <c r="P122" s="257">
        <v>2.8500000000000001E-3</v>
      </c>
      <c r="Q122" s="257">
        <f>ROUND(E122*P122,2)</f>
        <v>0.01</v>
      </c>
      <c r="R122" s="259"/>
      <c r="S122" s="259" t="s">
        <v>123</v>
      </c>
      <c r="T122" s="260" t="s">
        <v>123</v>
      </c>
      <c r="U122" s="231">
        <v>6.9000000000000006E-2</v>
      </c>
      <c r="V122" s="231">
        <f>ROUND(E122*U122,2)</f>
        <v>0.24</v>
      </c>
      <c r="W122" s="231"/>
      <c r="X122" s="231" t="s">
        <v>117</v>
      </c>
      <c r="Y122" s="231" t="s">
        <v>118</v>
      </c>
      <c r="Z122" s="211"/>
      <c r="AA122" s="211"/>
      <c r="AB122" s="211"/>
      <c r="AC122" s="211"/>
      <c r="AD122" s="211"/>
      <c r="AE122" s="211"/>
      <c r="AF122" s="211"/>
      <c r="AG122" s="211" t="s">
        <v>119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20.399999999999999" outlineLevel="1" x14ac:dyDescent="0.25">
      <c r="A123" s="247">
        <v>45</v>
      </c>
      <c r="B123" s="248" t="s">
        <v>263</v>
      </c>
      <c r="C123" s="266" t="s">
        <v>264</v>
      </c>
      <c r="D123" s="249" t="s">
        <v>265</v>
      </c>
      <c r="E123" s="250">
        <v>17.5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15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115</v>
      </c>
      <c r="T123" s="253" t="s">
        <v>116</v>
      </c>
      <c r="U123" s="231">
        <v>0</v>
      </c>
      <c r="V123" s="231">
        <f>ROUND(E123*U123,2)</f>
        <v>0</v>
      </c>
      <c r="W123" s="231"/>
      <c r="X123" s="231" t="s">
        <v>117</v>
      </c>
      <c r="Y123" s="231" t="s">
        <v>118</v>
      </c>
      <c r="Z123" s="211"/>
      <c r="AA123" s="211"/>
      <c r="AB123" s="211"/>
      <c r="AC123" s="211"/>
      <c r="AD123" s="211"/>
      <c r="AE123" s="211"/>
      <c r="AF123" s="211"/>
      <c r="AG123" s="211" t="s">
        <v>119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2" x14ac:dyDescent="0.25">
      <c r="A124" s="228"/>
      <c r="B124" s="229"/>
      <c r="C124" s="268" t="s">
        <v>221</v>
      </c>
      <c r="D124" s="235"/>
      <c r="E124" s="236">
        <v>17.5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1"/>
      <c r="AA124" s="211"/>
      <c r="AB124" s="211"/>
      <c r="AC124" s="211"/>
      <c r="AD124" s="211"/>
      <c r="AE124" s="211"/>
      <c r="AF124" s="211"/>
      <c r="AG124" s="211" t="s">
        <v>127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5">
      <c r="A125" s="247">
        <v>46</v>
      </c>
      <c r="B125" s="248" t="s">
        <v>266</v>
      </c>
      <c r="C125" s="266" t="s">
        <v>267</v>
      </c>
      <c r="D125" s="249" t="s">
        <v>268</v>
      </c>
      <c r="E125" s="250">
        <v>36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15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/>
      <c r="S125" s="252" t="s">
        <v>115</v>
      </c>
      <c r="T125" s="253" t="s">
        <v>116</v>
      </c>
      <c r="U125" s="231">
        <v>0</v>
      </c>
      <c r="V125" s="231">
        <f>ROUND(E125*U125,2)</f>
        <v>0</v>
      </c>
      <c r="W125" s="231"/>
      <c r="X125" s="231" t="s">
        <v>117</v>
      </c>
      <c r="Y125" s="231" t="s">
        <v>118</v>
      </c>
      <c r="Z125" s="211"/>
      <c r="AA125" s="211"/>
      <c r="AB125" s="211"/>
      <c r="AC125" s="211"/>
      <c r="AD125" s="211"/>
      <c r="AE125" s="211"/>
      <c r="AF125" s="211"/>
      <c r="AG125" s="211" t="s">
        <v>119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2" x14ac:dyDescent="0.25">
      <c r="A126" s="228"/>
      <c r="B126" s="229"/>
      <c r="C126" s="268" t="s">
        <v>269</v>
      </c>
      <c r="D126" s="235"/>
      <c r="E126" s="236">
        <v>36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1"/>
      <c r="AA126" s="211"/>
      <c r="AB126" s="211"/>
      <c r="AC126" s="211"/>
      <c r="AD126" s="211"/>
      <c r="AE126" s="211"/>
      <c r="AF126" s="211"/>
      <c r="AG126" s="211" t="s">
        <v>127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20.399999999999999" outlineLevel="1" x14ac:dyDescent="0.25">
      <c r="A127" s="247">
        <v>47</v>
      </c>
      <c r="B127" s="248" t="s">
        <v>270</v>
      </c>
      <c r="C127" s="266" t="s">
        <v>271</v>
      </c>
      <c r="D127" s="249" t="s">
        <v>268</v>
      </c>
      <c r="E127" s="250">
        <v>1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15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115</v>
      </c>
      <c r="T127" s="253" t="s">
        <v>116</v>
      </c>
      <c r="U127" s="231">
        <v>0</v>
      </c>
      <c r="V127" s="231">
        <f>ROUND(E127*U127,2)</f>
        <v>0</v>
      </c>
      <c r="W127" s="231"/>
      <c r="X127" s="231" t="s">
        <v>117</v>
      </c>
      <c r="Y127" s="231" t="s">
        <v>118</v>
      </c>
      <c r="Z127" s="211"/>
      <c r="AA127" s="211"/>
      <c r="AB127" s="211"/>
      <c r="AC127" s="211"/>
      <c r="AD127" s="211"/>
      <c r="AE127" s="211"/>
      <c r="AF127" s="211"/>
      <c r="AG127" s="211" t="s">
        <v>119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2" x14ac:dyDescent="0.25">
      <c r="A128" s="228"/>
      <c r="B128" s="229"/>
      <c r="C128" s="268" t="s">
        <v>272</v>
      </c>
      <c r="D128" s="235"/>
      <c r="E128" s="236">
        <v>1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1"/>
      <c r="AA128" s="211"/>
      <c r="AB128" s="211"/>
      <c r="AC128" s="211"/>
      <c r="AD128" s="211"/>
      <c r="AE128" s="211"/>
      <c r="AF128" s="211"/>
      <c r="AG128" s="211" t="s">
        <v>127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ht="20.399999999999999" outlineLevel="1" x14ac:dyDescent="0.25">
      <c r="A129" s="254">
        <v>48</v>
      </c>
      <c r="B129" s="255" t="s">
        <v>273</v>
      </c>
      <c r="C129" s="265" t="s">
        <v>274</v>
      </c>
      <c r="D129" s="256" t="s">
        <v>268</v>
      </c>
      <c r="E129" s="257">
        <v>1</v>
      </c>
      <c r="F129" s="258"/>
      <c r="G129" s="259">
        <f>ROUND(E129*F129,2)</f>
        <v>0</v>
      </c>
      <c r="H129" s="258"/>
      <c r="I129" s="259">
        <f>ROUND(E129*H129,2)</f>
        <v>0</v>
      </c>
      <c r="J129" s="258"/>
      <c r="K129" s="259">
        <f>ROUND(E129*J129,2)</f>
        <v>0</v>
      </c>
      <c r="L129" s="259">
        <v>15</v>
      </c>
      <c r="M129" s="259">
        <f>G129*(1+L129/100)</f>
        <v>0</v>
      </c>
      <c r="N129" s="257">
        <v>0</v>
      </c>
      <c r="O129" s="257">
        <f>ROUND(E129*N129,2)</f>
        <v>0</v>
      </c>
      <c r="P129" s="257">
        <v>0</v>
      </c>
      <c r="Q129" s="257">
        <f>ROUND(E129*P129,2)</f>
        <v>0</v>
      </c>
      <c r="R129" s="259"/>
      <c r="S129" s="259" t="s">
        <v>115</v>
      </c>
      <c r="T129" s="260" t="s">
        <v>116</v>
      </c>
      <c r="U129" s="231">
        <v>0</v>
      </c>
      <c r="V129" s="231">
        <f>ROUND(E129*U129,2)</f>
        <v>0</v>
      </c>
      <c r="W129" s="231"/>
      <c r="X129" s="231" t="s">
        <v>117</v>
      </c>
      <c r="Y129" s="231" t="s">
        <v>118</v>
      </c>
      <c r="Z129" s="211"/>
      <c r="AA129" s="211"/>
      <c r="AB129" s="211"/>
      <c r="AC129" s="211"/>
      <c r="AD129" s="211"/>
      <c r="AE129" s="211"/>
      <c r="AF129" s="211"/>
      <c r="AG129" s="211" t="s">
        <v>119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5">
      <c r="A130" s="254">
        <v>49</v>
      </c>
      <c r="B130" s="255" t="s">
        <v>275</v>
      </c>
      <c r="C130" s="265" t="s">
        <v>276</v>
      </c>
      <c r="D130" s="256" t="s">
        <v>146</v>
      </c>
      <c r="E130" s="257">
        <v>0.62692999999999999</v>
      </c>
      <c r="F130" s="258"/>
      <c r="G130" s="259">
        <f>ROUND(E130*F130,2)</f>
        <v>0</v>
      </c>
      <c r="H130" s="258"/>
      <c r="I130" s="259">
        <f>ROUND(E130*H130,2)</f>
        <v>0</v>
      </c>
      <c r="J130" s="258"/>
      <c r="K130" s="259">
        <f>ROUND(E130*J130,2)</f>
        <v>0</v>
      </c>
      <c r="L130" s="259">
        <v>15</v>
      </c>
      <c r="M130" s="259">
        <f>G130*(1+L130/100)</f>
        <v>0</v>
      </c>
      <c r="N130" s="257">
        <v>0</v>
      </c>
      <c r="O130" s="257">
        <f>ROUND(E130*N130,2)</f>
        <v>0</v>
      </c>
      <c r="P130" s="257">
        <v>0</v>
      </c>
      <c r="Q130" s="257">
        <f>ROUND(E130*P130,2)</f>
        <v>0</v>
      </c>
      <c r="R130" s="259"/>
      <c r="S130" s="259" t="s">
        <v>123</v>
      </c>
      <c r="T130" s="260" t="s">
        <v>123</v>
      </c>
      <c r="U130" s="231">
        <v>4.7370000000000001</v>
      </c>
      <c r="V130" s="231">
        <f>ROUND(E130*U130,2)</f>
        <v>2.97</v>
      </c>
      <c r="W130" s="231"/>
      <c r="X130" s="231" t="s">
        <v>147</v>
      </c>
      <c r="Y130" s="231" t="s">
        <v>118</v>
      </c>
      <c r="Z130" s="211"/>
      <c r="AA130" s="211"/>
      <c r="AB130" s="211"/>
      <c r="AC130" s="211"/>
      <c r="AD130" s="211"/>
      <c r="AE130" s="211"/>
      <c r="AF130" s="211"/>
      <c r="AG130" s="211" t="s">
        <v>148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x14ac:dyDescent="0.25">
      <c r="A131" s="240" t="s">
        <v>110</v>
      </c>
      <c r="B131" s="241" t="s">
        <v>69</v>
      </c>
      <c r="C131" s="264" t="s">
        <v>70</v>
      </c>
      <c r="D131" s="242"/>
      <c r="E131" s="243"/>
      <c r="F131" s="244"/>
      <c r="G131" s="244">
        <f>SUMIF(AG132:AG157,"&lt;&gt;NOR",G132:G157)</f>
        <v>0</v>
      </c>
      <c r="H131" s="244"/>
      <c r="I131" s="244">
        <f>SUM(I132:I157)</f>
        <v>0</v>
      </c>
      <c r="J131" s="244"/>
      <c r="K131" s="244">
        <f>SUM(K132:K157)</f>
        <v>0</v>
      </c>
      <c r="L131" s="244"/>
      <c r="M131" s="244">
        <f>SUM(M132:M157)</f>
        <v>0</v>
      </c>
      <c r="N131" s="243"/>
      <c r="O131" s="243">
        <f>SUM(O132:O157)</f>
        <v>0.13</v>
      </c>
      <c r="P131" s="243"/>
      <c r="Q131" s="243">
        <f>SUM(Q132:Q157)</f>
        <v>1.03</v>
      </c>
      <c r="R131" s="244"/>
      <c r="S131" s="244"/>
      <c r="T131" s="245"/>
      <c r="U131" s="239"/>
      <c r="V131" s="239">
        <f>SUM(V132:V157)</f>
        <v>47.730000000000004</v>
      </c>
      <c r="W131" s="239"/>
      <c r="X131" s="239"/>
      <c r="Y131" s="239"/>
      <c r="AG131" t="s">
        <v>111</v>
      </c>
    </row>
    <row r="132" spans="1:60" outlineLevel="1" x14ac:dyDescent="0.25">
      <c r="A132" s="247">
        <v>50</v>
      </c>
      <c r="B132" s="248" t="s">
        <v>277</v>
      </c>
      <c r="C132" s="266" t="s">
        <v>278</v>
      </c>
      <c r="D132" s="249" t="s">
        <v>188</v>
      </c>
      <c r="E132" s="250">
        <v>12.5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15</v>
      </c>
      <c r="M132" s="252">
        <f>G132*(1+L132/100)</f>
        <v>0</v>
      </c>
      <c r="N132" s="250">
        <v>2.14E-3</v>
      </c>
      <c r="O132" s="250">
        <f>ROUND(E132*N132,2)</f>
        <v>0.03</v>
      </c>
      <c r="P132" s="250">
        <v>0</v>
      </c>
      <c r="Q132" s="250">
        <f>ROUND(E132*P132,2)</f>
        <v>0</v>
      </c>
      <c r="R132" s="252"/>
      <c r="S132" s="252" t="s">
        <v>123</v>
      </c>
      <c r="T132" s="253" t="s">
        <v>123</v>
      </c>
      <c r="U132" s="231">
        <v>0.65900000000000003</v>
      </c>
      <c r="V132" s="231">
        <f>ROUND(E132*U132,2)</f>
        <v>8.24</v>
      </c>
      <c r="W132" s="231"/>
      <c r="X132" s="231" t="s">
        <v>117</v>
      </c>
      <c r="Y132" s="231" t="s">
        <v>118</v>
      </c>
      <c r="Z132" s="211"/>
      <c r="AA132" s="211"/>
      <c r="AB132" s="211"/>
      <c r="AC132" s="211"/>
      <c r="AD132" s="211"/>
      <c r="AE132" s="211"/>
      <c r="AF132" s="211"/>
      <c r="AG132" s="211" t="s">
        <v>119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2" x14ac:dyDescent="0.25">
      <c r="A133" s="228"/>
      <c r="B133" s="229"/>
      <c r="C133" s="268" t="s">
        <v>279</v>
      </c>
      <c r="D133" s="235"/>
      <c r="E133" s="236">
        <v>12.5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1"/>
      <c r="AA133" s="211"/>
      <c r="AB133" s="211"/>
      <c r="AC133" s="211"/>
      <c r="AD133" s="211"/>
      <c r="AE133" s="211"/>
      <c r="AF133" s="211"/>
      <c r="AG133" s="211" t="s">
        <v>127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5">
      <c r="A134" s="247">
        <v>51</v>
      </c>
      <c r="B134" s="248" t="s">
        <v>280</v>
      </c>
      <c r="C134" s="266" t="s">
        <v>281</v>
      </c>
      <c r="D134" s="249" t="s">
        <v>188</v>
      </c>
      <c r="E134" s="250">
        <v>16.5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15</v>
      </c>
      <c r="M134" s="252">
        <f>G134*(1+L134/100)</f>
        <v>0</v>
      </c>
      <c r="N134" s="250">
        <v>3.0000000000000001E-3</v>
      </c>
      <c r="O134" s="250">
        <f>ROUND(E134*N134,2)</f>
        <v>0.05</v>
      </c>
      <c r="P134" s="250">
        <v>0</v>
      </c>
      <c r="Q134" s="250">
        <f>ROUND(E134*P134,2)</f>
        <v>0</v>
      </c>
      <c r="R134" s="252"/>
      <c r="S134" s="252" t="s">
        <v>123</v>
      </c>
      <c r="T134" s="253" t="s">
        <v>123</v>
      </c>
      <c r="U134" s="231">
        <v>0.75900000000000001</v>
      </c>
      <c r="V134" s="231">
        <f>ROUND(E134*U134,2)</f>
        <v>12.52</v>
      </c>
      <c r="W134" s="231"/>
      <c r="X134" s="231" t="s">
        <v>117</v>
      </c>
      <c r="Y134" s="231" t="s">
        <v>118</v>
      </c>
      <c r="Z134" s="211"/>
      <c r="AA134" s="211"/>
      <c r="AB134" s="211"/>
      <c r="AC134" s="211"/>
      <c r="AD134" s="211"/>
      <c r="AE134" s="211"/>
      <c r="AF134" s="211"/>
      <c r="AG134" s="211" t="s">
        <v>119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2" x14ac:dyDescent="0.25">
      <c r="A135" s="228"/>
      <c r="B135" s="229"/>
      <c r="C135" s="268" t="s">
        <v>282</v>
      </c>
      <c r="D135" s="235"/>
      <c r="E135" s="236">
        <v>16.5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1"/>
      <c r="AA135" s="211"/>
      <c r="AB135" s="211"/>
      <c r="AC135" s="211"/>
      <c r="AD135" s="211"/>
      <c r="AE135" s="211"/>
      <c r="AF135" s="211"/>
      <c r="AG135" s="211" t="s">
        <v>127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5">
      <c r="A136" s="247">
        <v>52</v>
      </c>
      <c r="B136" s="248" t="s">
        <v>283</v>
      </c>
      <c r="C136" s="266" t="s">
        <v>284</v>
      </c>
      <c r="D136" s="249" t="s">
        <v>122</v>
      </c>
      <c r="E136" s="250">
        <v>71.264880000000005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15</v>
      </c>
      <c r="M136" s="252">
        <f>G136*(1+L136/100)</f>
        <v>0</v>
      </c>
      <c r="N136" s="250">
        <v>0</v>
      </c>
      <c r="O136" s="250">
        <f>ROUND(E136*N136,2)</f>
        <v>0</v>
      </c>
      <c r="P136" s="250">
        <v>1.4E-2</v>
      </c>
      <c r="Q136" s="250">
        <f>ROUND(E136*P136,2)</f>
        <v>1</v>
      </c>
      <c r="R136" s="252"/>
      <c r="S136" s="252" t="s">
        <v>123</v>
      </c>
      <c r="T136" s="253" t="s">
        <v>123</v>
      </c>
      <c r="U136" s="231">
        <v>0.1</v>
      </c>
      <c r="V136" s="231">
        <f>ROUND(E136*U136,2)</f>
        <v>7.13</v>
      </c>
      <c r="W136" s="231"/>
      <c r="X136" s="231" t="s">
        <v>117</v>
      </c>
      <c r="Y136" s="231" t="s">
        <v>118</v>
      </c>
      <c r="Z136" s="211"/>
      <c r="AA136" s="211"/>
      <c r="AB136" s="211"/>
      <c r="AC136" s="211"/>
      <c r="AD136" s="211"/>
      <c r="AE136" s="211"/>
      <c r="AF136" s="211"/>
      <c r="AG136" s="211" t="s">
        <v>119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2" x14ac:dyDescent="0.25">
      <c r="A137" s="228"/>
      <c r="B137" s="229"/>
      <c r="C137" s="268" t="s">
        <v>285</v>
      </c>
      <c r="D137" s="235"/>
      <c r="E137" s="236">
        <v>27.96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1"/>
      <c r="AA137" s="211"/>
      <c r="AB137" s="211"/>
      <c r="AC137" s="211"/>
      <c r="AD137" s="211"/>
      <c r="AE137" s="211"/>
      <c r="AF137" s="211"/>
      <c r="AG137" s="211" t="s">
        <v>127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3" x14ac:dyDescent="0.25">
      <c r="A138" s="228"/>
      <c r="B138" s="229"/>
      <c r="C138" s="268" t="s">
        <v>286</v>
      </c>
      <c r="D138" s="235"/>
      <c r="E138" s="236">
        <v>9.32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31"/>
      <c r="Z138" s="211"/>
      <c r="AA138" s="211"/>
      <c r="AB138" s="211"/>
      <c r="AC138" s="211"/>
      <c r="AD138" s="211"/>
      <c r="AE138" s="211"/>
      <c r="AF138" s="211"/>
      <c r="AG138" s="211" t="s">
        <v>127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3" x14ac:dyDescent="0.25">
      <c r="A139" s="228"/>
      <c r="B139" s="229"/>
      <c r="C139" s="268" t="s">
        <v>287</v>
      </c>
      <c r="D139" s="235"/>
      <c r="E139" s="236">
        <v>16.309999999999999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1"/>
      <c r="AA139" s="211"/>
      <c r="AB139" s="211"/>
      <c r="AC139" s="211"/>
      <c r="AD139" s="211"/>
      <c r="AE139" s="211"/>
      <c r="AF139" s="211"/>
      <c r="AG139" s="211" t="s">
        <v>127</v>
      </c>
      <c r="AH139" s="211">
        <v>0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3" x14ac:dyDescent="0.25">
      <c r="A140" s="228"/>
      <c r="B140" s="229"/>
      <c r="C140" s="268" t="s">
        <v>286</v>
      </c>
      <c r="D140" s="235"/>
      <c r="E140" s="236">
        <v>9.32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31"/>
      <c r="Z140" s="211"/>
      <c r="AA140" s="211"/>
      <c r="AB140" s="211"/>
      <c r="AC140" s="211"/>
      <c r="AD140" s="211"/>
      <c r="AE140" s="211"/>
      <c r="AF140" s="211"/>
      <c r="AG140" s="211" t="s">
        <v>127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3" x14ac:dyDescent="0.25">
      <c r="A141" s="228"/>
      <c r="B141" s="229"/>
      <c r="C141" s="268" t="s">
        <v>288</v>
      </c>
      <c r="D141" s="235"/>
      <c r="E141" s="236">
        <v>12.72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1"/>
      <c r="AA141" s="211"/>
      <c r="AB141" s="211"/>
      <c r="AC141" s="211"/>
      <c r="AD141" s="211"/>
      <c r="AE141" s="211"/>
      <c r="AF141" s="211"/>
      <c r="AG141" s="211" t="s">
        <v>127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3" x14ac:dyDescent="0.25">
      <c r="A142" s="228"/>
      <c r="B142" s="229"/>
      <c r="C142" s="268" t="s">
        <v>289</v>
      </c>
      <c r="D142" s="235"/>
      <c r="E142" s="236">
        <v>2.0567500000000001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1"/>
      <c r="AA142" s="211"/>
      <c r="AB142" s="211"/>
      <c r="AC142" s="211"/>
      <c r="AD142" s="211"/>
      <c r="AE142" s="211"/>
      <c r="AF142" s="211"/>
      <c r="AG142" s="211" t="s">
        <v>127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 x14ac:dyDescent="0.25">
      <c r="A143" s="228"/>
      <c r="B143" s="229"/>
      <c r="C143" s="268" t="s">
        <v>290</v>
      </c>
      <c r="D143" s="235"/>
      <c r="E143" s="236">
        <v>0.63412999999999997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1"/>
      <c r="AA143" s="211"/>
      <c r="AB143" s="211"/>
      <c r="AC143" s="211"/>
      <c r="AD143" s="211"/>
      <c r="AE143" s="211"/>
      <c r="AF143" s="211"/>
      <c r="AG143" s="211" t="s">
        <v>127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3" x14ac:dyDescent="0.25">
      <c r="A144" s="228"/>
      <c r="B144" s="229"/>
      <c r="C144" s="268" t="s">
        <v>291</v>
      </c>
      <c r="D144" s="235"/>
      <c r="E144" s="236"/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1"/>
      <c r="AA144" s="211"/>
      <c r="AB144" s="211"/>
      <c r="AC144" s="211"/>
      <c r="AD144" s="211"/>
      <c r="AE144" s="211"/>
      <c r="AF144" s="211"/>
      <c r="AG144" s="211" t="s">
        <v>127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3" x14ac:dyDescent="0.25">
      <c r="A145" s="228"/>
      <c r="B145" s="229"/>
      <c r="C145" s="268" t="s">
        <v>292</v>
      </c>
      <c r="D145" s="235"/>
      <c r="E145" s="236">
        <v>-7.056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1"/>
      <c r="AA145" s="211"/>
      <c r="AB145" s="211"/>
      <c r="AC145" s="211"/>
      <c r="AD145" s="211"/>
      <c r="AE145" s="211"/>
      <c r="AF145" s="211"/>
      <c r="AG145" s="211" t="s">
        <v>127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0.399999999999999" outlineLevel="1" x14ac:dyDescent="0.25">
      <c r="A146" s="247">
        <v>53</v>
      </c>
      <c r="B146" s="248" t="s">
        <v>293</v>
      </c>
      <c r="C146" s="266" t="s">
        <v>294</v>
      </c>
      <c r="D146" s="249" t="s">
        <v>188</v>
      </c>
      <c r="E146" s="250">
        <v>15.154999999999999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15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2E-3</v>
      </c>
      <c r="Q146" s="250">
        <f>ROUND(E146*P146,2)</f>
        <v>0.03</v>
      </c>
      <c r="R146" s="252"/>
      <c r="S146" s="252" t="s">
        <v>123</v>
      </c>
      <c r="T146" s="253" t="s">
        <v>123</v>
      </c>
      <c r="U146" s="231">
        <v>0.156</v>
      </c>
      <c r="V146" s="231">
        <f>ROUND(E146*U146,2)</f>
        <v>2.36</v>
      </c>
      <c r="W146" s="231"/>
      <c r="X146" s="231" t="s">
        <v>117</v>
      </c>
      <c r="Y146" s="231" t="s">
        <v>118</v>
      </c>
      <c r="Z146" s="211"/>
      <c r="AA146" s="211"/>
      <c r="AB146" s="211"/>
      <c r="AC146" s="211"/>
      <c r="AD146" s="211"/>
      <c r="AE146" s="211"/>
      <c r="AF146" s="211"/>
      <c r="AG146" s="211" t="s">
        <v>119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2" x14ac:dyDescent="0.25">
      <c r="A147" s="228"/>
      <c r="B147" s="229"/>
      <c r="C147" s="268" t="s">
        <v>295</v>
      </c>
      <c r="D147" s="235"/>
      <c r="E147" s="236">
        <v>9.5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1"/>
      <c r="AA147" s="211"/>
      <c r="AB147" s="211"/>
      <c r="AC147" s="211"/>
      <c r="AD147" s="211"/>
      <c r="AE147" s="211"/>
      <c r="AF147" s="211"/>
      <c r="AG147" s="211" t="s">
        <v>127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3" x14ac:dyDescent="0.25">
      <c r="A148" s="228"/>
      <c r="B148" s="229"/>
      <c r="C148" s="268" t="s">
        <v>296</v>
      </c>
      <c r="D148" s="235"/>
      <c r="E148" s="236">
        <v>5.6550000000000002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1"/>
      <c r="AA148" s="211"/>
      <c r="AB148" s="211"/>
      <c r="AC148" s="211"/>
      <c r="AD148" s="211"/>
      <c r="AE148" s="211"/>
      <c r="AF148" s="211"/>
      <c r="AG148" s="211" t="s">
        <v>127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5">
      <c r="A149" s="247">
        <v>54</v>
      </c>
      <c r="B149" s="248" t="s">
        <v>297</v>
      </c>
      <c r="C149" s="266" t="s">
        <v>298</v>
      </c>
      <c r="D149" s="249" t="s">
        <v>122</v>
      </c>
      <c r="E149" s="250">
        <v>74.793750000000003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15</v>
      </c>
      <c r="M149" s="252">
        <f>G149*(1+L149/100)</f>
        <v>0</v>
      </c>
      <c r="N149" s="250">
        <v>3.0000000000000001E-5</v>
      </c>
      <c r="O149" s="250">
        <f>ROUND(E149*N149,2)</f>
        <v>0</v>
      </c>
      <c r="P149" s="250">
        <v>0</v>
      </c>
      <c r="Q149" s="250">
        <f>ROUND(E149*P149,2)</f>
        <v>0</v>
      </c>
      <c r="R149" s="252"/>
      <c r="S149" s="252" t="s">
        <v>123</v>
      </c>
      <c r="T149" s="253" t="s">
        <v>123</v>
      </c>
      <c r="U149" s="231">
        <v>0.14000000000000001</v>
      </c>
      <c r="V149" s="231">
        <f>ROUND(E149*U149,2)</f>
        <v>10.47</v>
      </c>
      <c r="W149" s="231"/>
      <c r="X149" s="231" t="s">
        <v>117</v>
      </c>
      <c r="Y149" s="231" t="s">
        <v>118</v>
      </c>
      <c r="Z149" s="211"/>
      <c r="AA149" s="211"/>
      <c r="AB149" s="211"/>
      <c r="AC149" s="211"/>
      <c r="AD149" s="211"/>
      <c r="AE149" s="211"/>
      <c r="AF149" s="211"/>
      <c r="AG149" s="211" t="s">
        <v>119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2" x14ac:dyDescent="0.25">
      <c r="A150" s="228"/>
      <c r="B150" s="229"/>
      <c r="C150" s="267" t="s">
        <v>299</v>
      </c>
      <c r="D150" s="261"/>
      <c r="E150" s="261"/>
      <c r="F150" s="261"/>
      <c r="G150" s="26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1"/>
      <c r="AA150" s="211"/>
      <c r="AB150" s="211"/>
      <c r="AC150" s="211"/>
      <c r="AD150" s="211"/>
      <c r="AE150" s="211"/>
      <c r="AF150" s="211"/>
      <c r="AG150" s="211" t="s">
        <v>125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5">
      <c r="A151" s="247">
        <v>55</v>
      </c>
      <c r="B151" s="248" t="s">
        <v>300</v>
      </c>
      <c r="C151" s="266" t="s">
        <v>301</v>
      </c>
      <c r="D151" s="249" t="s">
        <v>122</v>
      </c>
      <c r="E151" s="250">
        <v>74.793750000000003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15</v>
      </c>
      <c r="M151" s="252">
        <f>G151*(1+L151/100)</f>
        <v>0</v>
      </c>
      <c r="N151" s="250">
        <v>1.0000000000000001E-5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123</v>
      </c>
      <c r="T151" s="253" t="s">
        <v>123</v>
      </c>
      <c r="U151" s="231">
        <v>0.09</v>
      </c>
      <c r="V151" s="231">
        <f>ROUND(E151*U151,2)</f>
        <v>6.73</v>
      </c>
      <c r="W151" s="231"/>
      <c r="X151" s="231" t="s">
        <v>117</v>
      </c>
      <c r="Y151" s="231" t="s">
        <v>118</v>
      </c>
      <c r="Z151" s="211"/>
      <c r="AA151" s="211"/>
      <c r="AB151" s="211"/>
      <c r="AC151" s="211"/>
      <c r="AD151" s="211"/>
      <c r="AE151" s="211"/>
      <c r="AF151" s="211"/>
      <c r="AG151" s="211" t="s">
        <v>119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2" x14ac:dyDescent="0.25">
      <c r="A152" s="228"/>
      <c r="B152" s="229"/>
      <c r="C152" s="267" t="s">
        <v>299</v>
      </c>
      <c r="D152" s="261"/>
      <c r="E152" s="261"/>
      <c r="F152" s="261"/>
      <c r="G152" s="26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1"/>
      <c r="AA152" s="211"/>
      <c r="AB152" s="211"/>
      <c r="AC152" s="211"/>
      <c r="AD152" s="211"/>
      <c r="AE152" s="211"/>
      <c r="AF152" s="211"/>
      <c r="AG152" s="211" t="s">
        <v>125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5">
      <c r="A153" s="247">
        <v>56</v>
      </c>
      <c r="B153" s="248" t="s">
        <v>302</v>
      </c>
      <c r="C153" s="266" t="s">
        <v>303</v>
      </c>
      <c r="D153" s="249" t="s">
        <v>122</v>
      </c>
      <c r="E153" s="250">
        <v>86.012810000000002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15</v>
      </c>
      <c r="M153" s="252">
        <f>G153*(1+L153/100)</f>
        <v>0</v>
      </c>
      <c r="N153" s="250">
        <v>1.9000000000000001E-4</v>
      </c>
      <c r="O153" s="250">
        <f>ROUND(E153*N153,2)</f>
        <v>0.02</v>
      </c>
      <c r="P153" s="250">
        <v>0</v>
      </c>
      <c r="Q153" s="250">
        <f>ROUND(E153*P153,2)</f>
        <v>0</v>
      </c>
      <c r="R153" s="252" t="s">
        <v>170</v>
      </c>
      <c r="S153" s="252" t="s">
        <v>123</v>
      </c>
      <c r="T153" s="253" t="s">
        <v>123</v>
      </c>
      <c r="U153" s="231">
        <v>0</v>
      </c>
      <c r="V153" s="231">
        <f>ROUND(E153*U153,2)</f>
        <v>0</v>
      </c>
      <c r="W153" s="231"/>
      <c r="X153" s="231" t="s">
        <v>171</v>
      </c>
      <c r="Y153" s="231" t="s">
        <v>118</v>
      </c>
      <c r="Z153" s="211"/>
      <c r="AA153" s="211"/>
      <c r="AB153" s="211"/>
      <c r="AC153" s="211"/>
      <c r="AD153" s="211"/>
      <c r="AE153" s="211"/>
      <c r="AF153" s="211"/>
      <c r="AG153" s="211" t="s">
        <v>172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2" x14ac:dyDescent="0.25">
      <c r="A154" s="228"/>
      <c r="B154" s="229"/>
      <c r="C154" s="268" t="s">
        <v>304</v>
      </c>
      <c r="D154" s="235"/>
      <c r="E154" s="236">
        <v>86.012810000000002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1"/>
      <c r="AA154" s="211"/>
      <c r="AB154" s="211"/>
      <c r="AC154" s="211"/>
      <c r="AD154" s="211"/>
      <c r="AE154" s="211"/>
      <c r="AF154" s="211"/>
      <c r="AG154" s="211" t="s">
        <v>127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ht="20.399999999999999" outlineLevel="1" x14ac:dyDescent="0.25">
      <c r="A155" s="247">
        <v>57</v>
      </c>
      <c r="B155" s="248" t="s">
        <v>305</v>
      </c>
      <c r="C155" s="266" t="s">
        <v>306</v>
      </c>
      <c r="D155" s="249" t="s">
        <v>122</v>
      </c>
      <c r="E155" s="250">
        <v>86.012810000000002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15</v>
      </c>
      <c r="M155" s="252">
        <f>G155*(1+L155/100)</f>
        <v>0</v>
      </c>
      <c r="N155" s="250">
        <v>3.8000000000000002E-4</v>
      </c>
      <c r="O155" s="250">
        <f>ROUND(E155*N155,2)</f>
        <v>0.03</v>
      </c>
      <c r="P155" s="250">
        <v>0</v>
      </c>
      <c r="Q155" s="250">
        <f>ROUND(E155*P155,2)</f>
        <v>0</v>
      </c>
      <c r="R155" s="252" t="s">
        <v>170</v>
      </c>
      <c r="S155" s="252" t="s">
        <v>123</v>
      </c>
      <c r="T155" s="253" t="s">
        <v>123</v>
      </c>
      <c r="U155" s="231">
        <v>0</v>
      </c>
      <c r="V155" s="231">
        <f>ROUND(E155*U155,2)</f>
        <v>0</v>
      </c>
      <c r="W155" s="231"/>
      <c r="X155" s="231" t="s">
        <v>171</v>
      </c>
      <c r="Y155" s="231" t="s">
        <v>118</v>
      </c>
      <c r="Z155" s="211"/>
      <c r="AA155" s="211"/>
      <c r="AB155" s="211"/>
      <c r="AC155" s="211"/>
      <c r="AD155" s="211"/>
      <c r="AE155" s="211"/>
      <c r="AF155" s="211"/>
      <c r="AG155" s="211" t="s">
        <v>172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2" x14ac:dyDescent="0.25">
      <c r="A156" s="228"/>
      <c r="B156" s="229"/>
      <c r="C156" s="268" t="s">
        <v>304</v>
      </c>
      <c r="D156" s="235"/>
      <c r="E156" s="236">
        <v>86.012810000000002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1"/>
      <c r="AA156" s="211"/>
      <c r="AB156" s="211"/>
      <c r="AC156" s="211"/>
      <c r="AD156" s="211"/>
      <c r="AE156" s="211"/>
      <c r="AF156" s="211"/>
      <c r="AG156" s="211" t="s">
        <v>127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5">
      <c r="A157" s="254">
        <v>58</v>
      </c>
      <c r="B157" s="255" t="s">
        <v>307</v>
      </c>
      <c r="C157" s="265" t="s">
        <v>308</v>
      </c>
      <c r="D157" s="256" t="s">
        <v>146</v>
      </c>
      <c r="E157" s="257">
        <v>0.12827</v>
      </c>
      <c r="F157" s="258"/>
      <c r="G157" s="259">
        <f>ROUND(E157*F157,2)</f>
        <v>0</v>
      </c>
      <c r="H157" s="258"/>
      <c r="I157" s="259">
        <f>ROUND(E157*H157,2)</f>
        <v>0</v>
      </c>
      <c r="J157" s="258"/>
      <c r="K157" s="259">
        <f>ROUND(E157*J157,2)</f>
        <v>0</v>
      </c>
      <c r="L157" s="259">
        <v>15</v>
      </c>
      <c r="M157" s="259">
        <f>G157*(1+L157/100)</f>
        <v>0</v>
      </c>
      <c r="N157" s="257">
        <v>0</v>
      </c>
      <c r="O157" s="257">
        <f>ROUND(E157*N157,2)</f>
        <v>0</v>
      </c>
      <c r="P157" s="257">
        <v>0</v>
      </c>
      <c r="Q157" s="257">
        <f>ROUND(E157*P157,2)</f>
        <v>0</v>
      </c>
      <c r="R157" s="259"/>
      <c r="S157" s="259" t="s">
        <v>123</v>
      </c>
      <c r="T157" s="260" t="s">
        <v>123</v>
      </c>
      <c r="U157" s="231">
        <v>2.1779999999999999</v>
      </c>
      <c r="V157" s="231">
        <f>ROUND(E157*U157,2)</f>
        <v>0.28000000000000003</v>
      </c>
      <c r="W157" s="231"/>
      <c r="X157" s="231" t="s">
        <v>147</v>
      </c>
      <c r="Y157" s="231" t="s">
        <v>118</v>
      </c>
      <c r="Z157" s="211"/>
      <c r="AA157" s="211"/>
      <c r="AB157" s="211"/>
      <c r="AC157" s="211"/>
      <c r="AD157" s="211"/>
      <c r="AE157" s="211"/>
      <c r="AF157" s="211"/>
      <c r="AG157" s="211" t="s">
        <v>148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x14ac:dyDescent="0.25">
      <c r="A158" s="240" t="s">
        <v>110</v>
      </c>
      <c r="B158" s="241" t="s">
        <v>71</v>
      </c>
      <c r="C158" s="264" t="s">
        <v>72</v>
      </c>
      <c r="D158" s="242"/>
      <c r="E158" s="243"/>
      <c r="F158" s="244"/>
      <c r="G158" s="244">
        <f>SUMIF(AG159:AG192,"&lt;&gt;NOR",G159:G192)</f>
        <v>0</v>
      </c>
      <c r="H158" s="244"/>
      <c r="I158" s="244">
        <f>SUM(I159:I192)</f>
        <v>0</v>
      </c>
      <c r="J158" s="244"/>
      <c r="K158" s="244">
        <f>SUM(K159:K192)</f>
        <v>0</v>
      </c>
      <c r="L158" s="244"/>
      <c r="M158" s="244">
        <f>SUM(M159:M192)</f>
        <v>0</v>
      </c>
      <c r="N158" s="243"/>
      <c r="O158" s="243">
        <f>SUM(O159:O192)</f>
        <v>0.39</v>
      </c>
      <c r="P158" s="243"/>
      <c r="Q158" s="243">
        <f>SUM(Q159:Q192)</f>
        <v>0</v>
      </c>
      <c r="R158" s="244"/>
      <c r="S158" s="244"/>
      <c r="T158" s="245"/>
      <c r="U158" s="239"/>
      <c r="V158" s="239">
        <f>SUM(V159:V192)</f>
        <v>30.400000000000002</v>
      </c>
      <c r="W158" s="239"/>
      <c r="X158" s="239"/>
      <c r="Y158" s="239"/>
      <c r="AG158" t="s">
        <v>111</v>
      </c>
    </row>
    <row r="159" spans="1:60" outlineLevel="1" x14ac:dyDescent="0.25">
      <c r="A159" s="254">
        <v>59</v>
      </c>
      <c r="B159" s="255" t="s">
        <v>309</v>
      </c>
      <c r="C159" s="265" t="s">
        <v>310</v>
      </c>
      <c r="D159" s="256" t="s">
        <v>114</v>
      </c>
      <c r="E159" s="257">
        <v>6</v>
      </c>
      <c r="F159" s="258"/>
      <c r="G159" s="259">
        <f>ROUND(E159*F159,2)</f>
        <v>0</v>
      </c>
      <c r="H159" s="258"/>
      <c r="I159" s="259">
        <f>ROUND(E159*H159,2)</f>
        <v>0</v>
      </c>
      <c r="J159" s="258"/>
      <c r="K159" s="259">
        <f>ROUND(E159*J159,2)</f>
        <v>0</v>
      </c>
      <c r="L159" s="259">
        <v>15</v>
      </c>
      <c r="M159" s="259">
        <f>G159*(1+L159/100)</f>
        <v>0</v>
      </c>
      <c r="N159" s="257">
        <v>2.7999999999999998E-4</v>
      </c>
      <c r="O159" s="257">
        <f>ROUND(E159*N159,2)</f>
        <v>0</v>
      </c>
      <c r="P159" s="257">
        <v>0</v>
      </c>
      <c r="Q159" s="257">
        <f>ROUND(E159*P159,2)</f>
        <v>0</v>
      </c>
      <c r="R159" s="259"/>
      <c r="S159" s="259" t="s">
        <v>123</v>
      </c>
      <c r="T159" s="260" t="s">
        <v>123</v>
      </c>
      <c r="U159" s="231">
        <v>4.1900000000000004</v>
      </c>
      <c r="V159" s="231">
        <f>ROUND(E159*U159,2)</f>
        <v>25.14</v>
      </c>
      <c r="W159" s="231"/>
      <c r="X159" s="231" t="s">
        <v>117</v>
      </c>
      <c r="Y159" s="231" t="s">
        <v>118</v>
      </c>
      <c r="Z159" s="211"/>
      <c r="AA159" s="211"/>
      <c r="AB159" s="211"/>
      <c r="AC159" s="211"/>
      <c r="AD159" s="211"/>
      <c r="AE159" s="211"/>
      <c r="AF159" s="211"/>
      <c r="AG159" s="211" t="s">
        <v>119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5">
      <c r="A160" s="254">
        <v>60</v>
      </c>
      <c r="B160" s="255" t="s">
        <v>311</v>
      </c>
      <c r="C160" s="265" t="s">
        <v>312</v>
      </c>
      <c r="D160" s="256" t="s">
        <v>114</v>
      </c>
      <c r="E160" s="257">
        <v>6</v>
      </c>
      <c r="F160" s="258"/>
      <c r="G160" s="259">
        <f>ROUND(E160*F160,2)</f>
        <v>0</v>
      </c>
      <c r="H160" s="258"/>
      <c r="I160" s="259">
        <f>ROUND(E160*H160,2)</f>
        <v>0</v>
      </c>
      <c r="J160" s="258"/>
      <c r="K160" s="259">
        <f>ROUND(E160*J160,2)</f>
        <v>0</v>
      </c>
      <c r="L160" s="259">
        <v>15</v>
      </c>
      <c r="M160" s="259">
        <f>G160*(1+L160/100)</f>
        <v>0</v>
      </c>
      <c r="N160" s="257">
        <v>2.7999999999999998E-4</v>
      </c>
      <c r="O160" s="257">
        <f>ROUND(E160*N160,2)</f>
        <v>0</v>
      </c>
      <c r="P160" s="257">
        <v>0</v>
      </c>
      <c r="Q160" s="257">
        <f>ROUND(E160*P160,2)</f>
        <v>0</v>
      </c>
      <c r="R160" s="259"/>
      <c r="S160" s="259" t="s">
        <v>123</v>
      </c>
      <c r="T160" s="260" t="s">
        <v>123</v>
      </c>
      <c r="U160" s="231">
        <v>0.72799999999999998</v>
      </c>
      <c r="V160" s="231">
        <f>ROUND(E160*U160,2)</f>
        <v>4.37</v>
      </c>
      <c r="W160" s="231"/>
      <c r="X160" s="231" t="s">
        <v>117</v>
      </c>
      <c r="Y160" s="231" t="s">
        <v>118</v>
      </c>
      <c r="Z160" s="211"/>
      <c r="AA160" s="211"/>
      <c r="AB160" s="211"/>
      <c r="AC160" s="211"/>
      <c r="AD160" s="211"/>
      <c r="AE160" s="211"/>
      <c r="AF160" s="211"/>
      <c r="AG160" s="211" t="s">
        <v>119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ht="20.399999999999999" outlineLevel="1" x14ac:dyDescent="0.25">
      <c r="A161" s="247">
        <v>61</v>
      </c>
      <c r="B161" s="248" t="s">
        <v>313</v>
      </c>
      <c r="C161" s="266" t="s">
        <v>314</v>
      </c>
      <c r="D161" s="249" t="s">
        <v>114</v>
      </c>
      <c r="E161" s="250">
        <v>6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15</v>
      </c>
      <c r="M161" s="252">
        <f>G161*(1+L161/100)</f>
        <v>0</v>
      </c>
      <c r="N161" s="250">
        <v>5.7099999999999998E-2</v>
      </c>
      <c r="O161" s="250">
        <f>ROUND(E161*N161,2)</f>
        <v>0.34</v>
      </c>
      <c r="P161" s="250">
        <v>0</v>
      </c>
      <c r="Q161" s="250">
        <f>ROUND(E161*P161,2)</f>
        <v>0</v>
      </c>
      <c r="R161" s="252" t="s">
        <v>170</v>
      </c>
      <c r="S161" s="252" t="s">
        <v>123</v>
      </c>
      <c r="T161" s="253" t="s">
        <v>123</v>
      </c>
      <c r="U161" s="231">
        <v>0</v>
      </c>
      <c r="V161" s="231">
        <f>ROUND(E161*U161,2)</f>
        <v>0</v>
      </c>
      <c r="W161" s="231"/>
      <c r="X161" s="231" t="s">
        <v>171</v>
      </c>
      <c r="Y161" s="231" t="s">
        <v>118</v>
      </c>
      <c r="Z161" s="211"/>
      <c r="AA161" s="211"/>
      <c r="AB161" s="211"/>
      <c r="AC161" s="211"/>
      <c r="AD161" s="211"/>
      <c r="AE161" s="211"/>
      <c r="AF161" s="211"/>
      <c r="AG161" s="211" t="s">
        <v>172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2" x14ac:dyDescent="0.25">
      <c r="A162" s="228"/>
      <c r="B162" s="229"/>
      <c r="C162" s="267" t="s">
        <v>315</v>
      </c>
      <c r="D162" s="261"/>
      <c r="E162" s="261"/>
      <c r="F162" s="261"/>
      <c r="G162" s="26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1"/>
      <c r="AA162" s="211"/>
      <c r="AB162" s="211"/>
      <c r="AC162" s="211"/>
      <c r="AD162" s="211"/>
      <c r="AE162" s="211"/>
      <c r="AF162" s="211"/>
      <c r="AG162" s="211" t="s">
        <v>125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3" x14ac:dyDescent="0.25">
      <c r="A163" s="228"/>
      <c r="B163" s="229"/>
      <c r="C163" s="271" t="s">
        <v>316</v>
      </c>
      <c r="D163" s="232"/>
      <c r="E163" s="233"/>
      <c r="F163" s="234"/>
      <c r="G163" s="234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31"/>
      <c r="Z163" s="211"/>
      <c r="AA163" s="211"/>
      <c r="AB163" s="211"/>
      <c r="AC163" s="211"/>
      <c r="AD163" s="211"/>
      <c r="AE163" s="211"/>
      <c r="AF163" s="211"/>
      <c r="AG163" s="211" t="s">
        <v>125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3" x14ac:dyDescent="0.25">
      <c r="A164" s="228"/>
      <c r="B164" s="229"/>
      <c r="C164" s="270" t="s">
        <v>317</v>
      </c>
      <c r="D164" s="262"/>
      <c r="E164" s="262"/>
      <c r="F164" s="262"/>
      <c r="G164" s="262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1"/>
      <c r="AA164" s="211"/>
      <c r="AB164" s="211"/>
      <c r="AC164" s="211"/>
      <c r="AD164" s="211"/>
      <c r="AE164" s="211"/>
      <c r="AF164" s="211"/>
      <c r="AG164" s="211" t="s">
        <v>125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3" x14ac:dyDescent="0.25">
      <c r="A165" s="228"/>
      <c r="B165" s="229"/>
      <c r="C165" s="270" t="s">
        <v>318</v>
      </c>
      <c r="D165" s="262"/>
      <c r="E165" s="262"/>
      <c r="F165" s="262"/>
      <c r="G165" s="262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1"/>
      <c r="AA165" s="211"/>
      <c r="AB165" s="211"/>
      <c r="AC165" s="211"/>
      <c r="AD165" s="211"/>
      <c r="AE165" s="211"/>
      <c r="AF165" s="211"/>
      <c r="AG165" s="211" t="s">
        <v>125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 x14ac:dyDescent="0.25">
      <c r="A166" s="228"/>
      <c r="B166" s="229"/>
      <c r="C166" s="270" t="s">
        <v>319</v>
      </c>
      <c r="D166" s="262"/>
      <c r="E166" s="262"/>
      <c r="F166" s="262"/>
      <c r="G166" s="262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1"/>
      <c r="AA166" s="211"/>
      <c r="AB166" s="211"/>
      <c r="AC166" s="211"/>
      <c r="AD166" s="211"/>
      <c r="AE166" s="211"/>
      <c r="AF166" s="211"/>
      <c r="AG166" s="211" t="s">
        <v>125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3" x14ac:dyDescent="0.25">
      <c r="A167" s="228"/>
      <c r="B167" s="229"/>
      <c r="C167" s="270" t="s">
        <v>320</v>
      </c>
      <c r="D167" s="262"/>
      <c r="E167" s="262"/>
      <c r="F167" s="262"/>
      <c r="G167" s="262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31"/>
      <c r="Z167" s="211"/>
      <c r="AA167" s="211"/>
      <c r="AB167" s="211"/>
      <c r="AC167" s="211"/>
      <c r="AD167" s="211"/>
      <c r="AE167" s="211"/>
      <c r="AF167" s="211"/>
      <c r="AG167" s="211" t="s">
        <v>125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3" x14ac:dyDescent="0.25">
      <c r="A168" s="228"/>
      <c r="B168" s="229"/>
      <c r="C168" s="270" t="s">
        <v>321</v>
      </c>
      <c r="D168" s="262"/>
      <c r="E168" s="262"/>
      <c r="F168" s="262"/>
      <c r="G168" s="262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1"/>
      <c r="AA168" s="211"/>
      <c r="AB168" s="211"/>
      <c r="AC168" s="211"/>
      <c r="AD168" s="211"/>
      <c r="AE168" s="211"/>
      <c r="AF168" s="211"/>
      <c r="AG168" s="211" t="s">
        <v>125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3" x14ac:dyDescent="0.25">
      <c r="A169" s="228"/>
      <c r="B169" s="229"/>
      <c r="C169" s="270" t="s">
        <v>322</v>
      </c>
      <c r="D169" s="262"/>
      <c r="E169" s="262"/>
      <c r="F169" s="262"/>
      <c r="G169" s="262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1"/>
      <c r="AA169" s="211"/>
      <c r="AB169" s="211"/>
      <c r="AC169" s="211"/>
      <c r="AD169" s="211"/>
      <c r="AE169" s="211"/>
      <c r="AF169" s="211"/>
      <c r="AG169" s="211" t="s">
        <v>125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 x14ac:dyDescent="0.25">
      <c r="A170" s="228"/>
      <c r="B170" s="229"/>
      <c r="C170" s="270" t="s">
        <v>323</v>
      </c>
      <c r="D170" s="262"/>
      <c r="E170" s="262"/>
      <c r="F170" s="262"/>
      <c r="G170" s="262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1"/>
      <c r="AA170" s="211"/>
      <c r="AB170" s="211"/>
      <c r="AC170" s="211"/>
      <c r="AD170" s="211"/>
      <c r="AE170" s="211"/>
      <c r="AF170" s="211"/>
      <c r="AG170" s="211" t="s">
        <v>125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3" x14ac:dyDescent="0.25">
      <c r="A171" s="228"/>
      <c r="B171" s="229"/>
      <c r="C171" s="271" t="s">
        <v>316</v>
      </c>
      <c r="D171" s="232"/>
      <c r="E171" s="233"/>
      <c r="F171" s="234"/>
      <c r="G171" s="234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1"/>
      <c r="AA171" s="211"/>
      <c r="AB171" s="211"/>
      <c r="AC171" s="211"/>
      <c r="AD171" s="211"/>
      <c r="AE171" s="211"/>
      <c r="AF171" s="211"/>
      <c r="AG171" s="211" t="s">
        <v>125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3" x14ac:dyDescent="0.25">
      <c r="A172" s="228"/>
      <c r="B172" s="229"/>
      <c r="C172" s="270" t="s">
        <v>324</v>
      </c>
      <c r="D172" s="262"/>
      <c r="E172" s="262"/>
      <c r="F172" s="262"/>
      <c r="G172" s="262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1"/>
      <c r="AA172" s="211"/>
      <c r="AB172" s="211"/>
      <c r="AC172" s="211"/>
      <c r="AD172" s="211"/>
      <c r="AE172" s="211"/>
      <c r="AF172" s="211"/>
      <c r="AG172" s="211" t="s">
        <v>125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 x14ac:dyDescent="0.25">
      <c r="A173" s="228"/>
      <c r="B173" s="229"/>
      <c r="C173" s="270" t="s">
        <v>325</v>
      </c>
      <c r="D173" s="262"/>
      <c r="E173" s="262"/>
      <c r="F173" s="262"/>
      <c r="G173" s="262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1"/>
      <c r="AA173" s="211"/>
      <c r="AB173" s="211"/>
      <c r="AC173" s="211"/>
      <c r="AD173" s="211"/>
      <c r="AE173" s="211"/>
      <c r="AF173" s="211"/>
      <c r="AG173" s="211" t="s">
        <v>125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3" x14ac:dyDescent="0.25">
      <c r="A174" s="228"/>
      <c r="B174" s="229"/>
      <c r="C174" s="270" t="s">
        <v>326</v>
      </c>
      <c r="D174" s="262"/>
      <c r="E174" s="262"/>
      <c r="F174" s="262"/>
      <c r="G174" s="262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1"/>
      <c r="AA174" s="211"/>
      <c r="AB174" s="211"/>
      <c r="AC174" s="211"/>
      <c r="AD174" s="211"/>
      <c r="AE174" s="211"/>
      <c r="AF174" s="211"/>
      <c r="AG174" s="211" t="s">
        <v>125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3" x14ac:dyDescent="0.25">
      <c r="A175" s="228"/>
      <c r="B175" s="229"/>
      <c r="C175" s="271" t="s">
        <v>316</v>
      </c>
      <c r="D175" s="232"/>
      <c r="E175" s="233"/>
      <c r="F175" s="234"/>
      <c r="G175" s="234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1"/>
      <c r="AA175" s="211"/>
      <c r="AB175" s="211"/>
      <c r="AC175" s="211"/>
      <c r="AD175" s="211"/>
      <c r="AE175" s="211"/>
      <c r="AF175" s="211"/>
      <c r="AG175" s="211" t="s">
        <v>125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3" x14ac:dyDescent="0.25">
      <c r="A176" s="228"/>
      <c r="B176" s="229"/>
      <c r="C176" s="270" t="s">
        <v>327</v>
      </c>
      <c r="D176" s="262"/>
      <c r="E176" s="262"/>
      <c r="F176" s="262"/>
      <c r="G176" s="262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31"/>
      <c r="Z176" s="211"/>
      <c r="AA176" s="211"/>
      <c r="AB176" s="211"/>
      <c r="AC176" s="211"/>
      <c r="AD176" s="211"/>
      <c r="AE176" s="211"/>
      <c r="AF176" s="211"/>
      <c r="AG176" s="211" t="s">
        <v>125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3" x14ac:dyDescent="0.25">
      <c r="A177" s="228"/>
      <c r="B177" s="229"/>
      <c r="C177" s="270" t="s">
        <v>328</v>
      </c>
      <c r="D177" s="262"/>
      <c r="E177" s="262"/>
      <c r="F177" s="262"/>
      <c r="G177" s="262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31"/>
      <c r="Z177" s="211"/>
      <c r="AA177" s="211"/>
      <c r="AB177" s="211"/>
      <c r="AC177" s="211"/>
      <c r="AD177" s="211"/>
      <c r="AE177" s="211"/>
      <c r="AF177" s="211"/>
      <c r="AG177" s="211" t="s">
        <v>125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ht="21" outlineLevel="3" x14ac:dyDescent="0.25">
      <c r="A178" s="228"/>
      <c r="B178" s="229"/>
      <c r="C178" s="270" t="s">
        <v>329</v>
      </c>
      <c r="D178" s="262"/>
      <c r="E178" s="262"/>
      <c r="F178" s="262"/>
      <c r="G178" s="262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1"/>
      <c r="AA178" s="211"/>
      <c r="AB178" s="211"/>
      <c r="AC178" s="211"/>
      <c r="AD178" s="211"/>
      <c r="AE178" s="211"/>
      <c r="AF178" s="211"/>
      <c r="AG178" s="211" t="s">
        <v>125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63" t="str">
        <f>C178</f>
        <v>• Finální bílý lak UV stabilizovaný – při působení slunečního záření zůstává bílý a nemění svoji barvu (NSC S 0500-N nebo jako RAL 9003).</v>
      </c>
      <c r="BB178" s="211"/>
      <c r="BC178" s="211"/>
      <c r="BD178" s="211"/>
      <c r="BE178" s="211"/>
      <c r="BF178" s="211"/>
      <c r="BG178" s="211"/>
      <c r="BH178" s="211"/>
    </row>
    <row r="179" spans="1:60" outlineLevel="3" x14ac:dyDescent="0.25">
      <c r="A179" s="228"/>
      <c r="B179" s="229"/>
      <c r="C179" s="271" t="s">
        <v>316</v>
      </c>
      <c r="D179" s="232"/>
      <c r="E179" s="233"/>
      <c r="F179" s="234"/>
      <c r="G179" s="234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31"/>
      <c r="Z179" s="211"/>
      <c r="AA179" s="211"/>
      <c r="AB179" s="211"/>
      <c r="AC179" s="211"/>
      <c r="AD179" s="211"/>
      <c r="AE179" s="211"/>
      <c r="AF179" s="211"/>
      <c r="AG179" s="211" t="s">
        <v>125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3" x14ac:dyDescent="0.25">
      <c r="A180" s="228"/>
      <c r="B180" s="229"/>
      <c r="C180" s="270" t="s">
        <v>415</v>
      </c>
      <c r="D180" s="262"/>
      <c r="E180" s="262"/>
      <c r="F180" s="262"/>
      <c r="G180" s="262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31"/>
      <c r="Z180" s="211"/>
      <c r="AA180" s="211"/>
      <c r="AB180" s="211"/>
      <c r="AC180" s="211"/>
      <c r="AD180" s="211"/>
      <c r="AE180" s="211"/>
      <c r="AF180" s="211"/>
      <c r="AG180" s="211" t="s">
        <v>125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3" x14ac:dyDescent="0.25">
      <c r="A181" s="228"/>
      <c r="B181" s="229"/>
      <c r="C181" s="270" t="s">
        <v>330</v>
      </c>
      <c r="D181" s="262"/>
      <c r="E181" s="262"/>
      <c r="F181" s="262"/>
      <c r="G181" s="262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1"/>
      <c r="AA181" s="211"/>
      <c r="AB181" s="211"/>
      <c r="AC181" s="211"/>
      <c r="AD181" s="211"/>
      <c r="AE181" s="211"/>
      <c r="AF181" s="211"/>
      <c r="AG181" s="211" t="s">
        <v>125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 x14ac:dyDescent="0.25">
      <c r="A182" s="228"/>
      <c r="B182" s="229"/>
      <c r="C182" s="270" t="s">
        <v>331</v>
      </c>
      <c r="D182" s="262"/>
      <c r="E182" s="262"/>
      <c r="F182" s="262"/>
      <c r="G182" s="262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31"/>
      <c r="Z182" s="211"/>
      <c r="AA182" s="211"/>
      <c r="AB182" s="211"/>
      <c r="AC182" s="211"/>
      <c r="AD182" s="211"/>
      <c r="AE182" s="211"/>
      <c r="AF182" s="211"/>
      <c r="AG182" s="211" t="s">
        <v>125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3" x14ac:dyDescent="0.25">
      <c r="A183" s="228"/>
      <c r="B183" s="229"/>
      <c r="C183" s="270" t="s">
        <v>332</v>
      </c>
      <c r="D183" s="262"/>
      <c r="E183" s="262"/>
      <c r="F183" s="262"/>
      <c r="G183" s="262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1"/>
      <c r="AA183" s="211"/>
      <c r="AB183" s="211"/>
      <c r="AC183" s="211"/>
      <c r="AD183" s="211"/>
      <c r="AE183" s="211"/>
      <c r="AF183" s="211"/>
      <c r="AG183" s="211" t="s">
        <v>125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3" x14ac:dyDescent="0.25">
      <c r="A184" s="228"/>
      <c r="B184" s="229"/>
      <c r="C184" s="270" t="s">
        <v>331</v>
      </c>
      <c r="D184" s="262"/>
      <c r="E184" s="262"/>
      <c r="F184" s="262"/>
      <c r="G184" s="262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31"/>
      <c r="Z184" s="211"/>
      <c r="AA184" s="211"/>
      <c r="AB184" s="211"/>
      <c r="AC184" s="211"/>
      <c r="AD184" s="211"/>
      <c r="AE184" s="211"/>
      <c r="AF184" s="211"/>
      <c r="AG184" s="211" t="s">
        <v>125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 x14ac:dyDescent="0.25">
      <c r="A185" s="228"/>
      <c r="B185" s="229"/>
      <c r="C185" s="270" t="s">
        <v>333</v>
      </c>
      <c r="D185" s="262"/>
      <c r="E185" s="262"/>
      <c r="F185" s="262"/>
      <c r="G185" s="262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1"/>
      <c r="AA185" s="211"/>
      <c r="AB185" s="211"/>
      <c r="AC185" s="211"/>
      <c r="AD185" s="211"/>
      <c r="AE185" s="211"/>
      <c r="AF185" s="211"/>
      <c r="AG185" s="211" t="s">
        <v>125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3" x14ac:dyDescent="0.25">
      <c r="A186" s="228"/>
      <c r="B186" s="229"/>
      <c r="C186" s="271" t="s">
        <v>316</v>
      </c>
      <c r="D186" s="232"/>
      <c r="E186" s="233"/>
      <c r="F186" s="234"/>
      <c r="G186" s="234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31"/>
      <c r="Z186" s="211"/>
      <c r="AA186" s="211"/>
      <c r="AB186" s="211"/>
      <c r="AC186" s="211"/>
      <c r="AD186" s="211"/>
      <c r="AE186" s="211"/>
      <c r="AF186" s="211"/>
      <c r="AG186" s="211" t="s">
        <v>125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3" x14ac:dyDescent="0.25">
      <c r="A187" s="228"/>
      <c r="B187" s="229"/>
      <c r="C187" s="270" t="s">
        <v>334</v>
      </c>
      <c r="D187" s="262"/>
      <c r="E187" s="262"/>
      <c r="F187" s="262"/>
      <c r="G187" s="262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31"/>
      <c r="Z187" s="211"/>
      <c r="AA187" s="211"/>
      <c r="AB187" s="211"/>
      <c r="AC187" s="211"/>
      <c r="AD187" s="211"/>
      <c r="AE187" s="211"/>
      <c r="AF187" s="211"/>
      <c r="AG187" s="211" t="s">
        <v>125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3" x14ac:dyDescent="0.25">
      <c r="A188" s="228"/>
      <c r="B188" s="229"/>
      <c r="C188" s="270" t="s">
        <v>335</v>
      </c>
      <c r="D188" s="262"/>
      <c r="E188" s="262"/>
      <c r="F188" s="262"/>
      <c r="G188" s="262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1"/>
      <c r="AA188" s="211"/>
      <c r="AB188" s="211"/>
      <c r="AC188" s="211"/>
      <c r="AD188" s="211"/>
      <c r="AE188" s="211"/>
      <c r="AF188" s="211"/>
      <c r="AG188" s="211" t="s">
        <v>125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 x14ac:dyDescent="0.25">
      <c r="A189" s="228"/>
      <c r="B189" s="229"/>
      <c r="C189" s="270" t="s">
        <v>336</v>
      </c>
      <c r="D189" s="262"/>
      <c r="E189" s="262"/>
      <c r="F189" s="262"/>
      <c r="G189" s="262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1"/>
      <c r="AA189" s="211"/>
      <c r="AB189" s="211"/>
      <c r="AC189" s="211"/>
      <c r="AD189" s="211"/>
      <c r="AE189" s="211"/>
      <c r="AF189" s="211"/>
      <c r="AG189" s="211" t="s">
        <v>125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5">
      <c r="A190" s="254">
        <v>62</v>
      </c>
      <c r="B190" s="255" t="s">
        <v>337</v>
      </c>
      <c r="C190" s="265" t="s">
        <v>338</v>
      </c>
      <c r="D190" s="256" t="s">
        <v>114</v>
      </c>
      <c r="E190" s="257">
        <v>6</v>
      </c>
      <c r="F190" s="258"/>
      <c r="G190" s="259">
        <f>ROUND(E190*F190,2)</f>
        <v>0</v>
      </c>
      <c r="H190" s="258"/>
      <c r="I190" s="259">
        <f>ROUND(E190*H190,2)</f>
        <v>0</v>
      </c>
      <c r="J190" s="258"/>
      <c r="K190" s="259">
        <f>ROUND(E190*J190,2)</f>
        <v>0</v>
      </c>
      <c r="L190" s="259">
        <v>15</v>
      </c>
      <c r="M190" s="259">
        <f>G190*(1+L190/100)</f>
        <v>0</v>
      </c>
      <c r="N190" s="257">
        <v>4.5700000000000003E-3</v>
      </c>
      <c r="O190" s="257">
        <f>ROUND(E190*N190,2)</f>
        <v>0.03</v>
      </c>
      <c r="P190" s="257">
        <v>0</v>
      </c>
      <c r="Q190" s="257">
        <f>ROUND(E190*P190,2)</f>
        <v>0</v>
      </c>
      <c r="R190" s="259" t="s">
        <v>170</v>
      </c>
      <c r="S190" s="259" t="s">
        <v>123</v>
      </c>
      <c r="T190" s="260" t="s">
        <v>123</v>
      </c>
      <c r="U190" s="231">
        <v>0</v>
      </c>
      <c r="V190" s="231">
        <f>ROUND(E190*U190,2)</f>
        <v>0</v>
      </c>
      <c r="W190" s="231"/>
      <c r="X190" s="231" t="s">
        <v>171</v>
      </c>
      <c r="Y190" s="231" t="s">
        <v>118</v>
      </c>
      <c r="Z190" s="211"/>
      <c r="AA190" s="211"/>
      <c r="AB190" s="211"/>
      <c r="AC190" s="211"/>
      <c r="AD190" s="211"/>
      <c r="AE190" s="211"/>
      <c r="AF190" s="211"/>
      <c r="AG190" s="211" t="s">
        <v>172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5">
      <c r="A191" s="254">
        <v>63</v>
      </c>
      <c r="B191" s="255" t="s">
        <v>339</v>
      </c>
      <c r="C191" s="265" t="s">
        <v>340</v>
      </c>
      <c r="D191" s="256" t="s">
        <v>114</v>
      </c>
      <c r="E191" s="257">
        <v>6</v>
      </c>
      <c r="F191" s="258"/>
      <c r="G191" s="259">
        <f>ROUND(E191*F191,2)</f>
        <v>0</v>
      </c>
      <c r="H191" s="258"/>
      <c r="I191" s="259">
        <f>ROUND(E191*H191,2)</f>
        <v>0</v>
      </c>
      <c r="J191" s="258"/>
      <c r="K191" s="259">
        <f>ROUND(E191*J191,2)</f>
        <v>0</v>
      </c>
      <c r="L191" s="259">
        <v>15</v>
      </c>
      <c r="M191" s="259">
        <f>G191*(1+L191/100)</f>
        <v>0</v>
      </c>
      <c r="N191" s="257">
        <v>3.8899999999999998E-3</v>
      </c>
      <c r="O191" s="257">
        <f>ROUND(E191*N191,2)</f>
        <v>0.02</v>
      </c>
      <c r="P191" s="257">
        <v>0</v>
      </c>
      <c r="Q191" s="257">
        <f>ROUND(E191*P191,2)</f>
        <v>0</v>
      </c>
      <c r="R191" s="259" t="s">
        <v>170</v>
      </c>
      <c r="S191" s="259" t="s">
        <v>123</v>
      </c>
      <c r="T191" s="260" t="s">
        <v>123</v>
      </c>
      <c r="U191" s="231">
        <v>0</v>
      </c>
      <c r="V191" s="231">
        <f>ROUND(E191*U191,2)</f>
        <v>0</v>
      </c>
      <c r="W191" s="231"/>
      <c r="X191" s="231" t="s">
        <v>171</v>
      </c>
      <c r="Y191" s="231" t="s">
        <v>118</v>
      </c>
      <c r="Z191" s="211"/>
      <c r="AA191" s="211"/>
      <c r="AB191" s="211"/>
      <c r="AC191" s="211"/>
      <c r="AD191" s="211"/>
      <c r="AE191" s="211"/>
      <c r="AF191" s="211"/>
      <c r="AG191" s="211" t="s">
        <v>172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5">
      <c r="A192" s="254">
        <v>64</v>
      </c>
      <c r="B192" s="255" t="s">
        <v>341</v>
      </c>
      <c r="C192" s="265" t="s">
        <v>342</v>
      </c>
      <c r="D192" s="256" t="s">
        <v>146</v>
      </c>
      <c r="E192" s="257">
        <v>0.39672000000000002</v>
      </c>
      <c r="F192" s="258"/>
      <c r="G192" s="259">
        <f>ROUND(E192*F192,2)</f>
        <v>0</v>
      </c>
      <c r="H192" s="258"/>
      <c r="I192" s="259">
        <f>ROUND(E192*H192,2)</f>
        <v>0</v>
      </c>
      <c r="J192" s="258"/>
      <c r="K192" s="259">
        <f>ROUND(E192*J192,2)</f>
        <v>0</v>
      </c>
      <c r="L192" s="259">
        <v>15</v>
      </c>
      <c r="M192" s="259">
        <f>G192*(1+L192/100)</f>
        <v>0</v>
      </c>
      <c r="N192" s="257">
        <v>0</v>
      </c>
      <c r="O192" s="257">
        <f>ROUND(E192*N192,2)</f>
        <v>0</v>
      </c>
      <c r="P192" s="257">
        <v>0</v>
      </c>
      <c r="Q192" s="257">
        <f>ROUND(E192*P192,2)</f>
        <v>0</v>
      </c>
      <c r="R192" s="259"/>
      <c r="S192" s="259" t="s">
        <v>123</v>
      </c>
      <c r="T192" s="260" t="s">
        <v>123</v>
      </c>
      <c r="U192" s="231">
        <v>2.2549999999999999</v>
      </c>
      <c r="V192" s="231">
        <f>ROUND(E192*U192,2)</f>
        <v>0.89</v>
      </c>
      <c r="W192" s="231"/>
      <c r="X192" s="231" t="s">
        <v>147</v>
      </c>
      <c r="Y192" s="231" t="s">
        <v>118</v>
      </c>
      <c r="Z192" s="211"/>
      <c r="AA192" s="211"/>
      <c r="AB192" s="211"/>
      <c r="AC192" s="211"/>
      <c r="AD192" s="211"/>
      <c r="AE192" s="211"/>
      <c r="AF192" s="211"/>
      <c r="AG192" s="211" t="s">
        <v>148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x14ac:dyDescent="0.25">
      <c r="A193" s="240" t="s">
        <v>110</v>
      </c>
      <c r="B193" s="241" t="s">
        <v>73</v>
      </c>
      <c r="C193" s="264" t="s">
        <v>74</v>
      </c>
      <c r="D193" s="242"/>
      <c r="E193" s="243"/>
      <c r="F193" s="244"/>
      <c r="G193" s="244">
        <f>SUMIF(AG194:AG200,"&lt;&gt;NOR",G194:G200)</f>
        <v>0</v>
      </c>
      <c r="H193" s="244"/>
      <c r="I193" s="244">
        <f>SUM(I194:I200)</f>
        <v>0</v>
      </c>
      <c r="J193" s="244"/>
      <c r="K193" s="244">
        <f>SUM(K194:K200)</f>
        <v>0</v>
      </c>
      <c r="L193" s="244"/>
      <c r="M193" s="244">
        <f>SUM(M194:M200)</f>
        <v>0</v>
      </c>
      <c r="N193" s="243"/>
      <c r="O193" s="243">
        <f>SUM(O194:O200)</f>
        <v>0.04</v>
      </c>
      <c r="P193" s="243"/>
      <c r="Q193" s="243">
        <f>SUM(Q194:Q200)</f>
        <v>0</v>
      </c>
      <c r="R193" s="244"/>
      <c r="S193" s="244"/>
      <c r="T193" s="245"/>
      <c r="U193" s="239"/>
      <c r="V193" s="239">
        <f>SUM(V194:V200)</f>
        <v>37.32</v>
      </c>
      <c r="W193" s="239"/>
      <c r="X193" s="239"/>
      <c r="Y193" s="239"/>
      <c r="AG193" t="s">
        <v>111</v>
      </c>
    </row>
    <row r="194" spans="1:60" outlineLevel="1" x14ac:dyDescent="0.25">
      <c r="A194" s="247">
        <v>65</v>
      </c>
      <c r="B194" s="248" t="s">
        <v>343</v>
      </c>
      <c r="C194" s="266" t="s">
        <v>344</v>
      </c>
      <c r="D194" s="249" t="s">
        <v>122</v>
      </c>
      <c r="E194" s="250">
        <v>248.77187000000001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15</v>
      </c>
      <c r="M194" s="252">
        <f>G194*(1+L194/100)</f>
        <v>0</v>
      </c>
      <c r="N194" s="250">
        <v>1.6000000000000001E-4</v>
      </c>
      <c r="O194" s="250">
        <f>ROUND(E194*N194,2)</f>
        <v>0.04</v>
      </c>
      <c r="P194" s="250">
        <v>0</v>
      </c>
      <c r="Q194" s="250">
        <f>ROUND(E194*P194,2)</f>
        <v>0</v>
      </c>
      <c r="R194" s="252"/>
      <c r="S194" s="252" t="s">
        <v>123</v>
      </c>
      <c r="T194" s="253" t="s">
        <v>123</v>
      </c>
      <c r="U194" s="231">
        <v>0.15</v>
      </c>
      <c r="V194" s="231">
        <f>ROUND(E194*U194,2)</f>
        <v>37.32</v>
      </c>
      <c r="W194" s="231"/>
      <c r="X194" s="231" t="s">
        <v>117</v>
      </c>
      <c r="Y194" s="231" t="s">
        <v>118</v>
      </c>
      <c r="Z194" s="211"/>
      <c r="AA194" s="211"/>
      <c r="AB194" s="211"/>
      <c r="AC194" s="211"/>
      <c r="AD194" s="211"/>
      <c r="AE194" s="211"/>
      <c r="AF194" s="211"/>
      <c r="AG194" s="211" t="s">
        <v>119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2" x14ac:dyDescent="0.25">
      <c r="A195" s="228"/>
      <c r="B195" s="229"/>
      <c r="C195" s="267" t="s">
        <v>345</v>
      </c>
      <c r="D195" s="261"/>
      <c r="E195" s="261"/>
      <c r="F195" s="261"/>
      <c r="G195" s="26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1"/>
      <c r="AA195" s="211"/>
      <c r="AB195" s="211"/>
      <c r="AC195" s="211"/>
      <c r="AD195" s="211"/>
      <c r="AE195" s="211"/>
      <c r="AF195" s="211"/>
      <c r="AG195" s="211" t="s">
        <v>125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2" x14ac:dyDescent="0.25">
      <c r="A196" s="228"/>
      <c r="B196" s="229"/>
      <c r="C196" s="268" t="s">
        <v>189</v>
      </c>
      <c r="D196" s="235"/>
      <c r="E196" s="236"/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1"/>
      <c r="AA196" s="211"/>
      <c r="AB196" s="211"/>
      <c r="AC196" s="211"/>
      <c r="AD196" s="211"/>
      <c r="AE196" s="211"/>
      <c r="AF196" s="211"/>
      <c r="AG196" s="211" t="s">
        <v>127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3" x14ac:dyDescent="0.25">
      <c r="A197" s="228"/>
      <c r="B197" s="229"/>
      <c r="C197" s="268" t="s">
        <v>346</v>
      </c>
      <c r="D197" s="235"/>
      <c r="E197" s="236">
        <v>34.225619999999999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1"/>
      <c r="AA197" s="211"/>
      <c r="AB197" s="211"/>
      <c r="AC197" s="211"/>
      <c r="AD197" s="211"/>
      <c r="AE197" s="211"/>
      <c r="AF197" s="211"/>
      <c r="AG197" s="211" t="s">
        <v>127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3" x14ac:dyDescent="0.25">
      <c r="A198" s="228"/>
      <c r="B198" s="229"/>
      <c r="C198" s="268" t="s">
        <v>347</v>
      </c>
      <c r="D198" s="235"/>
      <c r="E198" s="236">
        <v>164.54624999999999</v>
      </c>
      <c r="F198" s="231"/>
      <c r="G198" s="231"/>
      <c r="H198" s="231"/>
      <c r="I198" s="231"/>
      <c r="J198" s="231"/>
      <c r="K198" s="231"/>
      <c r="L198" s="231"/>
      <c r="M198" s="231"/>
      <c r="N198" s="230"/>
      <c r="O198" s="230"/>
      <c r="P198" s="230"/>
      <c r="Q198" s="230"/>
      <c r="R198" s="231"/>
      <c r="S198" s="231"/>
      <c r="T198" s="231"/>
      <c r="U198" s="231"/>
      <c r="V198" s="231"/>
      <c r="W198" s="231"/>
      <c r="X198" s="231"/>
      <c r="Y198" s="231"/>
      <c r="Z198" s="211"/>
      <c r="AA198" s="211"/>
      <c r="AB198" s="211"/>
      <c r="AC198" s="211"/>
      <c r="AD198" s="211"/>
      <c r="AE198" s="211"/>
      <c r="AF198" s="211"/>
      <c r="AG198" s="211" t="s">
        <v>127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3" x14ac:dyDescent="0.25">
      <c r="A199" s="228"/>
      <c r="B199" s="229"/>
      <c r="C199" s="269" t="s">
        <v>156</v>
      </c>
      <c r="D199" s="237"/>
      <c r="E199" s="238">
        <v>198.77187000000001</v>
      </c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31"/>
      <c r="Z199" s="211"/>
      <c r="AA199" s="211"/>
      <c r="AB199" s="211"/>
      <c r="AC199" s="211"/>
      <c r="AD199" s="211"/>
      <c r="AE199" s="211"/>
      <c r="AF199" s="211"/>
      <c r="AG199" s="211" t="s">
        <v>127</v>
      </c>
      <c r="AH199" s="211">
        <v>1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3" x14ac:dyDescent="0.25">
      <c r="A200" s="228"/>
      <c r="B200" s="229"/>
      <c r="C200" s="268" t="s">
        <v>348</v>
      </c>
      <c r="D200" s="235"/>
      <c r="E200" s="236">
        <v>50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31"/>
      <c r="Z200" s="211"/>
      <c r="AA200" s="211"/>
      <c r="AB200" s="211"/>
      <c r="AC200" s="211"/>
      <c r="AD200" s="211"/>
      <c r="AE200" s="211"/>
      <c r="AF200" s="211"/>
      <c r="AG200" s="211" t="s">
        <v>127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x14ac:dyDescent="0.25">
      <c r="A201" s="240" t="s">
        <v>110</v>
      </c>
      <c r="B201" s="241" t="s">
        <v>75</v>
      </c>
      <c r="C201" s="264" t="s">
        <v>76</v>
      </c>
      <c r="D201" s="242"/>
      <c r="E201" s="243"/>
      <c r="F201" s="244"/>
      <c r="G201" s="244">
        <f>SUMIF(AG202:AG205,"&lt;&gt;NOR",G202:G205)</f>
        <v>0</v>
      </c>
      <c r="H201" s="244"/>
      <c r="I201" s="244">
        <f>SUM(I202:I205)</f>
        <v>0</v>
      </c>
      <c r="J201" s="244"/>
      <c r="K201" s="244">
        <f>SUM(K202:K205)</f>
        <v>0</v>
      </c>
      <c r="L201" s="244"/>
      <c r="M201" s="244">
        <f>SUM(M202:M205)</f>
        <v>0</v>
      </c>
      <c r="N201" s="243"/>
      <c r="O201" s="243">
        <f>SUM(O202:O205)</f>
        <v>0.01</v>
      </c>
      <c r="P201" s="243"/>
      <c r="Q201" s="243">
        <f>SUM(Q202:Q205)</f>
        <v>0</v>
      </c>
      <c r="R201" s="244"/>
      <c r="S201" s="244"/>
      <c r="T201" s="245"/>
      <c r="U201" s="239"/>
      <c r="V201" s="239">
        <f>SUM(V202:V205)</f>
        <v>8.370000000000001</v>
      </c>
      <c r="W201" s="239"/>
      <c r="X201" s="239"/>
      <c r="Y201" s="239"/>
      <c r="AG201" t="s">
        <v>111</v>
      </c>
    </row>
    <row r="202" spans="1:60" outlineLevel="1" x14ac:dyDescent="0.25">
      <c r="A202" s="247">
        <v>66</v>
      </c>
      <c r="B202" s="248" t="s">
        <v>349</v>
      </c>
      <c r="C202" s="266" t="s">
        <v>350</v>
      </c>
      <c r="D202" s="249" t="s">
        <v>122</v>
      </c>
      <c r="E202" s="250">
        <v>59.133600000000001</v>
      </c>
      <c r="F202" s="251"/>
      <c r="G202" s="252">
        <f>ROUND(E202*F202,2)</f>
        <v>0</v>
      </c>
      <c r="H202" s="251"/>
      <c r="I202" s="252">
        <f>ROUND(E202*H202,2)</f>
        <v>0</v>
      </c>
      <c r="J202" s="251"/>
      <c r="K202" s="252">
        <f>ROUND(E202*J202,2)</f>
        <v>0</v>
      </c>
      <c r="L202" s="252">
        <v>15</v>
      </c>
      <c r="M202" s="252">
        <f>G202*(1+L202/100)</f>
        <v>0</v>
      </c>
      <c r="N202" s="250">
        <v>6.9999999999999994E-5</v>
      </c>
      <c r="O202" s="250">
        <f>ROUND(E202*N202,2)</f>
        <v>0</v>
      </c>
      <c r="P202" s="250">
        <v>0</v>
      </c>
      <c r="Q202" s="250">
        <f>ROUND(E202*P202,2)</f>
        <v>0</v>
      </c>
      <c r="R202" s="252"/>
      <c r="S202" s="252" t="s">
        <v>123</v>
      </c>
      <c r="T202" s="253" t="s">
        <v>123</v>
      </c>
      <c r="U202" s="231">
        <v>3.2480000000000002E-2</v>
      </c>
      <c r="V202" s="231">
        <f>ROUND(E202*U202,2)</f>
        <v>1.92</v>
      </c>
      <c r="W202" s="231"/>
      <c r="X202" s="231" t="s">
        <v>117</v>
      </c>
      <c r="Y202" s="231" t="s">
        <v>118</v>
      </c>
      <c r="Z202" s="211"/>
      <c r="AA202" s="211"/>
      <c r="AB202" s="211"/>
      <c r="AC202" s="211"/>
      <c r="AD202" s="211"/>
      <c r="AE202" s="211"/>
      <c r="AF202" s="211"/>
      <c r="AG202" s="211" t="s">
        <v>119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2" x14ac:dyDescent="0.25">
      <c r="A203" s="228"/>
      <c r="B203" s="229"/>
      <c r="C203" s="268" t="s">
        <v>351</v>
      </c>
      <c r="D203" s="235"/>
      <c r="E203" s="236">
        <v>59.133600000000001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1"/>
      <c r="AA203" s="211"/>
      <c r="AB203" s="211"/>
      <c r="AC203" s="211"/>
      <c r="AD203" s="211"/>
      <c r="AE203" s="211"/>
      <c r="AF203" s="211"/>
      <c r="AG203" s="211" t="s">
        <v>127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5">
      <c r="A204" s="247">
        <v>67</v>
      </c>
      <c r="B204" s="248" t="s">
        <v>352</v>
      </c>
      <c r="C204" s="266" t="s">
        <v>353</v>
      </c>
      <c r="D204" s="249" t="s">
        <v>122</v>
      </c>
      <c r="E204" s="250">
        <v>59.133600000000001</v>
      </c>
      <c r="F204" s="251"/>
      <c r="G204" s="252">
        <f>ROUND(E204*F204,2)</f>
        <v>0</v>
      </c>
      <c r="H204" s="251"/>
      <c r="I204" s="252">
        <f>ROUND(E204*H204,2)</f>
        <v>0</v>
      </c>
      <c r="J204" s="251"/>
      <c r="K204" s="252">
        <f>ROUND(E204*J204,2)</f>
        <v>0</v>
      </c>
      <c r="L204" s="252">
        <v>15</v>
      </c>
      <c r="M204" s="252">
        <f>G204*(1+L204/100)</f>
        <v>0</v>
      </c>
      <c r="N204" s="250">
        <v>1.4999999999999999E-4</v>
      </c>
      <c r="O204" s="250">
        <f>ROUND(E204*N204,2)</f>
        <v>0.01</v>
      </c>
      <c r="P204" s="250">
        <v>0</v>
      </c>
      <c r="Q204" s="250">
        <f>ROUND(E204*P204,2)</f>
        <v>0</v>
      </c>
      <c r="R204" s="252"/>
      <c r="S204" s="252" t="s">
        <v>123</v>
      </c>
      <c r="T204" s="253" t="s">
        <v>123</v>
      </c>
      <c r="U204" s="231">
        <v>0.10902000000000001</v>
      </c>
      <c r="V204" s="231">
        <f>ROUND(E204*U204,2)</f>
        <v>6.45</v>
      </c>
      <c r="W204" s="231"/>
      <c r="X204" s="231" t="s">
        <v>117</v>
      </c>
      <c r="Y204" s="231" t="s">
        <v>118</v>
      </c>
      <c r="Z204" s="211"/>
      <c r="AA204" s="211"/>
      <c r="AB204" s="211"/>
      <c r="AC204" s="211"/>
      <c r="AD204" s="211"/>
      <c r="AE204" s="211"/>
      <c r="AF204" s="211"/>
      <c r="AG204" s="211" t="s">
        <v>119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2" x14ac:dyDescent="0.25">
      <c r="A205" s="228"/>
      <c r="B205" s="229"/>
      <c r="C205" s="268" t="s">
        <v>351</v>
      </c>
      <c r="D205" s="235"/>
      <c r="E205" s="236">
        <v>59.133600000000001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1"/>
      <c r="AA205" s="211"/>
      <c r="AB205" s="211"/>
      <c r="AC205" s="211"/>
      <c r="AD205" s="211"/>
      <c r="AE205" s="211"/>
      <c r="AF205" s="211"/>
      <c r="AG205" s="211" t="s">
        <v>127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x14ac:dyDescent="0.25">
      <c r="A206" s="240" t="s">
        <v>110</v>
      </c>
      <c r="B206" s="241" t="s">
        <v>77</v>
      </c>
      <c r="C206" s="264" t="s">
        <v>78</v>
      </c>
      <c r="D206" s="242"/>
      <c r="E206" s="243"/>
      <c r="F206" s="244"/>
      <c r="G206" s="244">
        <f>SUMIF(AG207:AG214,"&lt;&gt;NOR",G207:G214)</f>
        <v>0</v>
      </c>
      <c r="H206" s="244"/>
      <c r="I206" s="244">
        <f>SUM(I207:I214)</f>
        <v>0</v>
      </c>
      <c r="J206" s="244"/>
      <c r="K206" s="244">
        <f>SUM(K207:K214)</f>
        <v>0</v>
      </c>
      <c r="L206" s="244"/>
      <c r="M206" s="244">
        <f>SUM(M207:M214)</f>
        <v>0</v>
      </c>
      <c r="N206" s="243"/>
      <c r="O206" s="243">
        <f>SUM(O207:O214)</f>
        <v>0</v>
      </c>
      <c r="P206" s="243"/>
      <c r="Q206" s="243">
        <f>SUM(Q207:Q214)</f>
        <v>0</v>
      </c>
      <c r="R206" s="244"/>
      <c r="S206" s="244"/>
      <c r="T206" s="245"/>
      <c r="U206" s="239"/>
      <c r="V206" s="239">
        <f>SUM(V207:V214)</f>
        <v>16.169999999999998</v>
      </c>
      <c r="W206" s="239"/>
      <c r="X206" s="239"/>
      <c r="Y206" s="239"/>
      <c r="AG206" t="s">
        <v>111</v>
      </c>
    </row>
    <row r="207" spans="1:60" ht="20.399999999999999" outlineLevel="1" x14ac:dyDescent="0.25">
      <c r="A207" s="254">
        <v>68</v>
      </c>
      <c r="B207" s="255" t="s">
        <v>354</v>
      </c>
      <c r="C207" s="265" t="s">
        <v>355</v>
      </c>
      <c r="D207" s="256" t="s">
        <v>188</v>
      </c>
      <c r="E207" s="257">
        <v>6</v>
      </c>
      <c r="F207" s="258"/>
      <c r="G207" s="259">
        <f>ROUND(E207*F207,2)</f>
        <v>0</v>
      </c>
      <c r="H207" s="258"/>
      <c r="I207" s="259">
        <f>ROUND(E207*H207,2)</f>
        <v>0</v>
      </c>
      <c r="J207" s="258"/>
      <c r="K207" s="259">
        <f>ROUND(E207*J207,2)</f>
        <v>0</v>
      </c>
      <c r="L207" s="259">
        <v>15</v>
      </c>
      <c r="M207" s="259">
        <f>G207*(1+L207/100)</f>
        <v>0</v>
      </c>
      <c r="N207" s="257">
        <v>4.6999999999999999E-4</v>
      </c>
      <c r="O207" s="257">
        <f>ROUND(E207*N207,2)</f>
        <v>0</v>
      </c>
      <c r="P207" s="257">
        <v>0</v>
      </c>
      <c r="Q207" s="257">
        <f>ROUND(E207*P207,2)</f>
        <v>0</v>
      </c>
      <c r="R207" s="259"/>
      <c r="S207" s="259" t="s">
        <v>123</v>
      </c>
      <c r="T207" s="260" t="s">
        <v>123</v>
      </c>
      <c r="U207" s="231">
        <v>0.49717</v>
      </c>
      <c r="V207" s="231">
        <f>ROUND(E207*U207,2)</f>
        <v>2.98</v>
      </c>
      <c r="W207" s="231"/>
      <c r="X207" s="231" t="s">
        <v>117</v>
      </c>
      <c r="Y207" s="231" t="s">
        <v>118</v>
      </c>
      <c r="Z207" s="211"/>
      <c r="AA207" s="211"/>
      <c r="AB207" s="211"/>
      <c r="AC207" s="211"/>
      <c r="AD207" s="211"/>
      <c r="AE207" s="211"/>
      <c r="AF207" s="211"/>
      <c r="AG207" s="211" t="s">
        <v>119</v>
      </c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ht="20.399999999999999" outlineLevel="1" x14ac:dyDescent="0.25">
      <c r="A208" s="247">
        <v>69</v>
      </c>
      <c r="B208" s="248" t="s">
        <v>356</v>
      </c>
      <c r="C208" s="266" t="s">
        <v>357</v>
      </c>
      <c r="D208" s="249" t="s">
        <v>188</v>
      </c>
      <c r="E208" s="250">
        <v>15.7</v>
      </c>
      <c r="F208" s="251"/>
      <c r="G208" s="252">
        <f>ROUND(E208*F208,2)</f>
        <v>0</v>
      </c>
      <c r="H208" s="251"/>
      <c r="I208" s="252">
        <f>ROUND(E208*H208,2)</f>
        <v>0</v>
      </c>
      <c r="J208" s="251"/>
      <c r="K208" s="252">
        <f>ROUND(E208*J208,2)</f>
        <v>0</v>
      </c>
      <c r="L208" s="252">
        <v>15</v>
      </c>
      <c r="M208" s="252">
        <f>G208*(1+L208/100)</f>
        <v>0</v>
      </c>
      <c r="N208" s="250">
        <v>1.3999999999999999E-4</v>
      </c>
      <c r="O208" s="250">
        <f>ROUND(E208*N208,2)</f>
        <v>0</v>
      </c>
      <c r="P208" s="250">
        <v>0</v>
      </c>
      <c r="Q208" s="250">
        <f>ROUND(E208*P208,2)</f>
        <v>0</v>
      </c>
      <c r="R208" s="252"/>
      <c r="S208" s="252" t="s">
        <v>123</v>
      </c>
      <c r="T208" s="253" t="s">
        <v>123</v>
      </c>
      <c r="U208" s="231">
        <v>0.49717</v>
      </c>
      <c r="V208" s="231">
        <f>ROUND(E208*U208,2)</f>
        <v>7.81</v>
      </c>
      <c r="W208" s="231"/>
      <c r="X208" s="231" t="s">
        <v>117</v>
      </c>
      <c r="Y208" s="231" t="s">
        <v>118</v>
      </c>
      <c r="Z208" s="211"/>
      <c r="AA208" s="211"/>
      <c r="AB208" s="211"/>
      <c r="AC208" s="211"/>
      <c r="AD208" s="211"/>
      <c r="AE208" s="211"/>
      <c r="AF208" s="211"/>
      <c r="AG208" s="211" t="s">
        <v>119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2" x14ac:dyDescent="0.25">
      <c r="A209" s="228"/>
      <c r="B209" s="229"/>
      <c r="C209" s="268" t="s">
        <v>358</v>
      </c>
      <c r="D209" s="235"/>
      <c r="E209" s="236">
        <v>9.5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1"/>
      <c r="AA209" s="211"/>
      <c r="AB209" s="211"/>
      <c r="AC209" s="211"/>
      <c r="AD209" s="211"/>
      <c r="AE209" s="211"/>
      <c r="AF209" s="211"/>
      <c r="AG209" s="211" t="s">
        <v>127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3" x14ac:dyDescent="0.25">
      <c r="A210" s="228"/>
      <c r="B210" s="229"/>
      <c r="C210" s="268" t="s">
        <v>359</v>
      </c>
      <c r="D210" s="235"/>
      <c r="E210" s="236">
        <v>6.2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1"/>
      <c r="AA210" s="211"/>
      <c r="AB210" s="211"/>
      <c r="AC210" s="211"/>
      <c r="AD210" s="211"/>
      <c r="AE210" s="211"/>
      <c r="AF210" s="211"/>
      <c r="AG210" s="211" t="s">
        <v>127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5">
      <c r="A211" s="247">
        <v>70</v>
      </c>
      <c r="B211" s="248" t="s">
        <v>360</v>
      </c>
      <c r="C211" s="266" t="s">
        <v>361</v>
      </c>
      <c r="D211" s="249" t="s">
        <v>188</v>
      </c>
      <c r="E211" s="250">
        <v>21.7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15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123</v>
      </c>
      <c r="T211" s="253" t="s">
        <v>123</v>
      </c>
      <c r="U211" s="231">
        <v>0.248</v>
      </c>
      <c r="V211" s="231">
        <f>ROUND(E211*U211,2)</f>
        <v>5.38</v>
      </c>
      <c r="W211" s="231"/>
      <c r="X211" s="231" t="s">
        <v>117</v>
      </c>
      <c r="Y211" s="231" t="s">
        <v>118</v>
      </c>
      <c r="Z211" s="211"/>
      <c r="AA211" s="211"/>
      <c r="AB211" s="211"/>
      <c r="AC211" s="211"/>
      <c r="AD211" s="211"/>
      <c r="AE211" s="211"/>
      <c r="AF211" s="211"/>
      <c r="AG211" s="211" t="s">
        <v>119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2" x14ac:dyDescent="0.25">
      <c r="A212" s="228"/>
      <c r="B212" s="229"/>
      <c r="C212" s="268" t="s">
        <v>358</v>
      </c>
      <c r="D212" s="235"/>
      <c r="E212" s="236">
        <v>9.5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31"/>
      <c r="Z212" s="211"/>
      <c r="AA212" s="211"/>
      <c r="AB212" s="211"/>
      <c r="AC212" s="211"/>
      <c r="AD212" s="211"/>
      <c r="AE212" s="211"/>
      <c r="AF212" s="211"/>
      <c r="AG212" s="211" t="s">
        <v>127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3" x14ac:dyDescent="0.25">
      <c r="A213" s="228"/>
      <c r="B213" s="229"/>
      <c r="C213" s="268" t="s">
        <v>359</v>
      </c>
      <c r="D213" s="235"/>
      <c r="E213" s="236">
        <v>6.2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1"/>
      <c r="AA213" s="211"/>
      <c r="AB213" s="211"/>
      <c r="AC213" s="211"/>
      <c r="AD213" s="211"/>
      <c r="AE213" s="211"/>
      <c r="AF213" s="211"/>
      <c r="AG213" s="211" t="s">
        <v>127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3" x14ac:dyDescent="0.25">
      <c r="A214" s="228"/>
      <c r="B214" s="229"/>
      <c r="C214" s="268" t="s">
        <v>362</v>
      </c>
      <c r="D214" s="235"/>
      <c r="E214" s="236">
        <v>6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31"/>
      <c r="Z214" s="211"/>
      <c r="AA214" s="211"/>
      <c r="AB214" s="211"/>
      <c r="AC214" s="211"/>
      <c r="AD214" s="211"/>
      <c r="AE214" s="211"/>
      <c r="AF214" s="211"/>
      <c r="AG214" s="211" t="s">
        <v>127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x14ac:dyDescent="0.25">
      <c r="A215" s="240" t="s">
        <v>110</v>
      </c>
      <c r="B215" s="241" t="s">
        <v>79</v>
      </c>
      <c r="C215" s="264" t="s">
        <v>80</v>
      </c>
      <c r="D215" s="242"/>
      <c r="E215" s="243"/>
      <c r="F215" s="244"/>
      <c r="G215" s="244">
        <f>SUMIF(AG216:AG236,"&lt;&gt;NOR",G216:G236)</f>
        <v>0</v>
      </c>
      <c r="H215" s="244"/>
      <c r="I215" s="244">
        <f>SUM(I216:I236)</f>
        <v>0</v>
      </c>
      <c r="J215" s="244"/>
      <c r="K215" s="244">
        <f>SUM(K216:K236)</f>
        <v>0</v>
      </c>
      <c r="L215" s="244"/>
      <c r="M215" s="244">
        <f>SUM(M216:M236)</f>
        <v>0</v>
      </c>
      <c r="N215" s="243"/>
      <c r="O215" s="243">
        <f>SUM(O216:O236)</f>
        <v>0</v>
      </c>
      <c r="P215" s="243"/>
      <c r="Q215" s="243">
        <f>SUM(Q216:Q236)</f>
        <v>0</v>
      </c>
      <c r="R215" s="244"/>
      <c r="S215" s="244"/>
      <c r="T215" s="245"/>
      <c r="U215" s="239"/>
      <c r="V215" s="239">
        <f>SUM(V216:V236)</f>
        <v>16.73</v>
      </c>
      <c r="W215" s="239"/>
      <c r="X215" s="239"/>
      <c r="Y215" s="239"/>
      <c r="AG215" t="s">
        <v>111</v>
      </c>
    </row>
    <row r="216" spans="1:60" outlineLevel="1" x14ac:dyDescent="0.25">
      <c r="A216" s="247">
        <v>71</v>
      </c>
      <c r="B216" s="248" t="s">
        <v>363</v>
      </c>
      <c r="C216" s="266" t="s">
        <v>364</v>
      </c>
      <c r="D216" s="249" t="s">
        <v>146</v>
      </c>
      <c r="E216" s="250">
        <v>0.33650000000000002</v>
      </c>
      <c r="F216" s="251"/>
      <c r="G216" s="252">
        <f>ROUND(E216*F216,2)</f>
        <v>0</v>
      </c>
      <c r="H216" s="251"/>
      <c r="I216" s="252">
        <f>ROUND(E216*H216,2)</f>
        <v>0</v>
      </c>
      <c r="J216" s="251"/>
      <c r="K216" s="252">
        <f>ROUND(E216*J216,2)</f>
        <v>0</v>
      </c>
      <c r="L216" s="252">
        <v>15</v>
      </c>
      <c r="M216" s="252">
        <f>G216*(1+L216/100)</f>
        <v>0</v>
      </c>
      <c r="N216" s="250">
        <v>0</v>
      </c>
      <c r="O216" s="250">
        <f>ROUND(E216*N216,2)</f>
        <v>0</v>
      </c>
      <c r="P216" s="250">
        <v>0</v>
      </c>
      <c r="Q216" s="250">
        <f>ROUND(E216*P216,2)</f>
        <v>0</v>
      </c>
      <c r="R216" s="252"/>
      <c r="S216" s="252" t="s">
        <v>123</v>
      </c>
      <c r="T216" s="253" t="s">
        <v>123</v>
      </c>
      <c r="U216" s="231">
        <v>0</v>
      </c>
      <c r="V216" s="231">
        <f>ROUND(E216*U216,2)</f>
        <v>0</v>
      </c>
      <c r="W216" s="231"/>
      <c r="X216" s="231" t="s">
        <v>117</v>
      </c>
      <c r="Y216" s="231" t="s">
        <v>118</v>
      </c>
      <c r="Z216" s="211"/>
      <c r="AA216" s="211"/>
      <c r="AB216" s="211"/>
      <c r="AC216" s="211"/>
      <c r="AD216" s="211"/>
      <c r="AE216" s="211"/>
      <c r="AF216" s="211"/>
      <c r="AG216" s="211" t="s">
        <v>119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ht="21" outlineLevel="2" x14ac:dyDescent="0.25">
      <c r="A217" s="228"/>
      <c r="B217" s="229"/>
      <c r="C217" s="267" t="s">
        <v>365</v>
      </c>
      <c r="D217" s="261"/>
      <c r="E217" s="261"/>
      <c r="F217" s="261"/>
      <c r="G217" s="26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31"/>
      <c r="Z217" s="211"/>
      <c r="AA217" s="211"/>
      <c r="AB217" s="211"/>
      <c r="AC217" s="211"/>
      <c r="AD217" s="211"/>
      <c r="AE217" s="211"/>
      <c r="AF217" s="211"/>
      <c r="AG217" s="211" t="s">
        <v>125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63" t="str">
        <f>C217</f>
        <v>Pro vyjádření výnosu ve prospěch zhotovitele je nutné jednotkovou cenu uvést se záporným znaménkem. (Získaná částka ponižuje náklad stavby.)</v>
      </c>
      <c r="BB217" s="211"/>
      <c r="BC217" s="211"/>
      <c r="BD217" s="211"/>
      <c r="BE217" s="211"/>
      <c r="BF217" s="211"/>
      <c r="BG217" s="211"/>
      <c r="BH217" s="211"/>
    </row>
    <row r="218" spans="1:60" outlineLevel="2" x14ac:dyDescent="0.25">
      <c r="A218" s="228"/>
      <c r="B218" s="229"/>
      <c r="C218" s="268" t="s">
        <v>366</v>
      </c>
      <c r="D218" s="235"/>
      <c r="E218" s="236">
        <v>3.6532100000000001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31"/>
      <c r="Z218" s="211"/>
      <c r="AA218" s="211"/>
      <c r="AB218" s="211"/>
      <c r="AC218" s="211"/>
      <c r="AD218" s="211"/>
      <c r="AE218" s="211"/>
      <c r="AF218" s="211"/>
      <c r="AG218" s="211" t="s">
        <v>127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3" x14ac:dyDescent="0.25">
      <c r="A219" s="228"/>
      <c r="B219" s="229"/>
      <c r="C219" s="268" t="s">
        <v>367</v>
      </c>
      <c r="D219" s="235"/>
      <c r="E219" s="236">
        <v>-0.71801999999999999</v>
      </c>
      <c r="F219" s="231"/>
      <c r="G219" s="231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31"/>
      <c r="Z219" s="211"/>
      <c r="AA219" s="211"/>
      <c r="AB219" s="211"/>
      <c r="AC219" s="211"/>
      <c r="AD219" s="211"/>
      <c r="AE219" s="211"/>
      <c r="AF219" s="211"/>
      <c r="AG219" s="211" t="s">
        <v>127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3" x14ac:dyDescent="0.25">
      <c r="A220" s="228"/>
      <c r="B220" s="229"/>
      <c r="C220" s="268" t="s">
        <v>368</v>
      </c>
      <c r="D220" s="235"/>
      <c r="E220" s="236">
        <v>-1.12191</v>
      </c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31"/>
      <c r="Z220" s="211"/>
      <c r="AA220" s="211"/>
      <c r="AB220" s="211"/>
      <c r="AC220" s="211"/>
      <c r="AD220" s="211"/>
      <c r="AE220" s="211"/>
      <c r="AF220" s="211"/>
      <c r="AG220" s="211" t="s">
        <v>127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3" x14ac:dyDescent="0.25">
      <c r="A221" s="228"/>
      <c r="B221" s="229"/>
      <c r="C221" s="268" t="s">
        <v>369</v>
      </c>
      <c r="D221" s="235"/>
      <c r="E221" s="236">
        <v>-1.0280199999999999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31"/>
      <c r="Z221" s="211"/>
      <c r="AA221" s="211"/>
      <c r="AB221" s="211"/>
      <c r="AC221" s="211"/>
      <c r="AD221" s="211"/>
      <c r="AE221" s="211"/>
      <c r="AF221" s="211"/>
      <c r="AG221" s="211" t="s">
        <v>127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3" x14ac:dyDescent="0.25">
      <c r="A222" s="228"/>
      <c r="B222" s="229"/>
      <c r="C222" s="268" t="s">
        <v>370</v>
      </c>
      <c r="D222" s="235"/>
      <c r="E222" s="236">
        <v>-0.44875999999999999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31"/>
      <c r="Z222" s="211"/>
      <c r="AA222" s="211"/>
      <c r="AB222" s="211"/>
      <c r="AC222" s="211"/>
      <c r="AD222" s="211"/>
      <c r="AE222" s="211"/>
      <c r="AF222" s="211"/>
      <c r="AG222" s="211" t="s">
        <v>127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ht="20.399999999999999" outlineLevel="1" x14ac:dyDescent="0.25">
      <c r="A223" s="247">
        <v>72</v>
      </c>
      <c r="B223" s="248" t="s">
        <v>371</v>
      </c>
      <c r="C223" s="266" t="s">
        <v>372</v>
      </c>
      <c r="D223" s="249" t="s">
        <v>146</v>
      </c>
      <c r="E223" s="250">
        <v>1.0280199999999999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15</v>
      </c>
      <c r="M223" s="252">
        <f>G223*(1+L223/100)</f>
        <v>0</v>
      </c>
      <c r="N223" s="250">
        <v>0</v>
      </c>
      <c r="O223" s="250">
        <f>ROUND(E223*N223,2)</f>
        <v>0</v>
      </c>
      <c r="P223" s="250">
        <v>0</v>
      </c>
      <c r="Q223" s="250">
        <f>ROUND(E223*P223,2)</f>
        <v>0</v>
      </c>
      <c r="R223" s="252"/>
      <c r="S223" s="252" t="s">
        <v>123</v>
      </c>
      <c r="T223" s="253" t="s">
        <v>123</v>
      </c>
      <c r="U223" s="231">
        <v>0</v>
      </c>
      <c r="V223" s="231">
        <f>ROUND(E223*U223,2)</f>
        <v>0</v>
      </c>
      <c r="W223" s="231"/>
      <c r="X223" s="231" t="s">
        <v>117</v>
      </c>
      <c r="Y223" s="231" t="s">
        <v>118</v>
      </c>
      <c r="Z223" s="211"/>
      <c r="AA223" s="211"/>
      <c r="AB223" s="211"/>
      <c r="AC223" s="211"/>
      <c r="AD223" s="211"/>
      <c r="AE223" s="211"/>
      <c r="AF223" s="211"/>
      <c r="AG223" s="211" t="s">
        <v>119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2" x14ac:dyDescent="0.25">
      <c r="A224" s="228"/>
      <c r="B224" s="229"/>
      <c r="C224" s="268" t="s">
        <v>373</v>
      </c>
      <c r="D224" s="235"/>
      <c r="E224" s="236">
        <v>0.99770999999999999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31"/>
      <c r="Z224" s="211"/>
      <c r="AA224" s="211"/>
      <c r="AB224" s="211"/>
      <c r="AC224" s="211"/>
      <c r="AD224" s="211"/>
      <c r="AE224" s="211"/>
      <c r="AF224" s="211"/>
      <c r="AG224" s="211" t="s">
        <v>127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3" x14ac:dyDescent="0.25">
      <c r="A225" s="228"/>
      <c r="B225" s="229"/>
      <c r="C225" s="268" t="s">
        <v>374</v>
      </c>
      <c r="D225" s="235"/>
      <c r="E225" s="236">
        <v>3.031E-2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1"/>
      <c r="AA225" s="211"/>
      <c r="AB225" s="211"/>
      <c r="AC225" s="211"/>
      <c r="AD225" s="211"/>
      <c r="AE225" s="211"/>
      <c r="AF225" s="211"/>
      <c r="AG225" s="211" t="s">
        <v>127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ht="20.399999999999999" outlineLevel="1" x14ac:dyDescent="0.25">
      <c r="A226" s="247">
        <v>73</v>
      </c>
      <c r="B226" s="248" t="s">
        <v>375</v>
      </c>
      <c r="C226" s="266" t="s">
        <v>376</v>
      </c>
      <c r="D226" s="249" t="s">
        <v>146</v>
      </c>
      <c r="E226" s="250">
        <v>0.44875999999999999</v>
      </c>
      <c r="F226" s="251"/>
      <c r="G226" s="252">
        <f>ROUND(E226*F226,2)</f>
        <v>0</v>
      </c>
      <c r="H226" s="251"/>
      <c r="I226" s="252">
        <f>ROUND(E226*H226,2)</f>
        <v>0</v>
      </c>
      <c r="J226" s="251"/>
      <c r="K226" s="252">
        <f>ROUND(E226*J226,2)</f>
        <v>0</v>
      </c>
      <c r="L226" s="252">
        <v>15</v>
      </c>
      <c r="M226" s="252">
        <f>G226*(1+L226/100)</f>
        <v>0</v>
      </c>
      <c r="N226" s="250">
        <v>0</v>
      </c>
      <c r="O226" s="250">
        <f>ROUND(E226*N226,2)</f>
        <v>0</v>
      </c>
      <c r="P226" s="250">
        <v>0</v>
      </c>
      <c r="Q226" s="250">
        <f>ROUND(E226*P226,2)</f>
        <v>0</v>
      </c>
      <c r="R226" s="252"/>
      <c r="S226" s="252" t="s">
        <v>123</v>
      </c>
      <c r="T226" s="253" t="s">
        <v>123</v>
      </c>
      <c r="U226" s="231">
        <v>0</v>
      </c>
      <c r="V226" s="231">
        <f>ROUND(E226*U226,2)</f>
        <v>0</v>
      </c>
      <c r="W226" s="231"/>
      <c r="X226" s="231" t="s">
        <v>117</v>
      </c>
      <c r="Y226" s="231" t="s">
        <v>118</v>
      </c>
      <c r="Z226" s="211"/>
      <c r="AA226" s="211"/>
      <c r="AB226" s="211"/>
      <c r="AC226" s="211"/>
      <c r="AD226" s="211"/>
      <c r="AE226" s="211"/>
      <c r="AF226" s="211"/>
      <c r="AG226" s="211" t="s">
        <v>119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2" x14ac:dyDescent="0.25">
      <c r="A227" s="228"/>
      <c r="B227" s="229"/>
      <c r="C227" s="268" t="s">
        <v>377</v>
      </c>
      <c r="D227" s="235"/>
      <c r="E227" s="236">
        <v>0.44875999999999999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31"/>
      <c r="Z227" s="211"/>
      <c r="AA227" s="211"/>
      <c r="AB227" s="211"/>
      <c r="AC227" s="211"/>
      <c r="AD227" s="211"/>
      <c r="AE227" s="211"/>
      <c r="AF227" s="211"/>
      <c r="AG227" s="211" t="s">
        <v>127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ht="20.399999999999999" outlineLevel="1" x14ac:dyDescent="0.25">
      <c r="A228" s="247">
        <v>74</v>
      </c>
      <c r="B228" s="248" t="s">
        <v>378</v>
      </c>
      <c r="C228" s="266" t="s">
        <v>379</v>
      </c>
      <c r="D228" s="249" t="s">
        <v>146</v>
      </c>
      <c r="E228" s="250">
        <v>0.71801999999999999</v>
      </c>
      <c r="F228" s="251"/>
      <c r="G228" s="252">
        <f>ROUND(E228*F228,2)</f>
        <v>0</v>
      </c>
      <c r="H228" s="251"/>
      <c r="I228" s="252">
        <f>ROUND(E228*H228,2)</f>
        <v>0</v>
      </c>
      <c r="J228" s="251"/>
      <c r="K228" s="252">
        <f>ROUND(E228*J228,2)</f>
        <v>0</v>
      </c>
      <c r="L228" s="252">
        <v>15</v>
      </c>
      <c r="M228" s="252">
        <f>G228*(1+L228/100)</f>
        <v>0</v>
      </c>
      <c r="N228" s="250">
        <v>0</v>
      </c>
      <c r="O228" s="250">
        <f>ROUND(E228*N228,2)</f>
        <v>0</v>
      </c>
      <c r="P228" s="250">
        <v>0</v>
      </c>
      <c r="Q228" s="250">
        <f>ROUND(E228*P228,2)</f>
        <v>0</v>
      </c>
      <c r="R228" s="252"/>
      <c r="S228" s="252" t="s">
        <v>123</v>
      </c>
      <c r="T228" s="253" t="s">
        <v>123</v>
      </c>
      <c r="U228" s="231">
        <v>0</v>
      </c>
      <c r="V228" s="231">
        <f>ROUND(E228*U228,2)</f>
        <v>0</v>
      </c>
      <c r="W228" s="231"/>
      <c r="X228" s="231" t="s">
        <v>117</v>
      </c>
      <c r="Y228" s="231" t="s">
        <v>118</v>
      </c>
      <c r="Z228" s="211"/>
      <c r="AA228" s="211"/>
      <c r="AB228" s="211"/>
      <c r="AC228" s="211"/>
      <c r="AD228" s="211"/>
      <c r="AE228" s="211"/>
      <c r="AF228" s="211"/>
      <c r="AG228" s="211" t="s">
        <v>119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2" x14ac:dyDescent="0.25">
      <c r="A229" s="228"/>
      <c r="B229" s="229"/>
      <c r="C229" s="268" t="s">
        <v>380</v>
      </c>
      <c r="D229" s="235"/>
      <c r="E229" s="236">
        <v>0.71801999999999999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31"/>
      <c r="Z229" s="211"/>
      <c r="AA229" s="211"/>
      <c r="AB229" s="211"/>
      <c r="AC229" s="211"/>
      <c r="AD229" s="211"/>
      <c r="AE229" s="211"/>
      <c r="AF229" s="211"/>
      <c r="AG229" s="211" t="s">
        <v>127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5">
      <c r="A230" s="247">
        <v>75</v>
      </c>
      <c r="B230" s="248" t="s">
        <v>381</v>
      </c>
      <c r="C230" s="266" t="s">
        <v>382</v>
      </c>
      <c r="D230" s="249" t="s">
        <v>146</v>
      </c>
      <c r="E230" s="250">
        <v>1.12191</v>
      </c>
      <c r="F230" s="251"/>
      <c r="G230" s="252">
        <f>ROUND(E230*F230,2)</f>
        <v>0</v>
      </c>
      <c r="H230" s="251"/>
      <c r="I230" s="252">
        <f>ROUND(E230*H230,2)</f>
        <v>0</v>
      </c>
      <c r="J230" s="251"/>
      <c r="K230" s="252">
        <f>ROUND(E230*J230,2)</f>
        <v>0</v>
      </c>
      <c r="L230" s="252">
        <v>15</v>
      </c>
      <c r="M230" s="252">
        <f>G230*(1+L230/100)</f>
        <v>0</v>
      </c>
      <c r="N230" s="250">
        <v>0</v>
      </c>
      <c r="O230" s="250">
        <f>ROUND(E230*N230,2)</f>
        <v>0</v>
      </c>
      <c r="P230" s="250">
        <v>0</v>
      </c>
      <c r="Q230" s="250">
        <f>ROUND(E230*P230,2)</f>
        <v>0</v>
      </c>
      <c r="R230" s="252"/>
      <c r="S230" s="252" t="s">
        <v>123</v>
      </c>
      <c r="T230" s="253" t="s">
        <v>123</v>
      </c>
      <c r="U230" s="231">
        <v>0</v>
      </c>
      <c r="V230" s="231">
        <f>ROUND(E230*U230,2)</f>
        <v>0</v>
      </c>
      <c r="W230" s="231"/>
      <c r="X230" s="231" t="s">
        <v>117</v>
      </c>
      <c r="Y230" s="231" t="s">
        <v>118</v>
      </c>
      <c r="Z230" s="211"/>
      <c r="AA230" s="211"/>
      <c r="AB230" s="211"/>
      <c r="AC230" s="211"/>
      <c r="AD230" s="211"/>
      <c r="AE230" s="211"/>
      <c r="AF230" s="211"/>
      <c r="AG230" s="211" t="s">
        <v>119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2" x14ac:dyDescent="0.25">
      <c r="A231" s="228"/>
      <c r="B231" s="229"/>
      <c r="C231" s="268" t="s">
        <v>383</v>
      </c>
      <c r="D231" s="235"/>
      <c r="E231" s="236">
        <v>1.12191</v>
      </c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31"/>
      <c r="Z231" s="211"/>
      <c r="AA231" s="211"/>
      <c r="AB231" s="211"/>
      <c r="AC231" s="211"/>
      <c r="AD231" s="211"/>
      <c r="AE231" s="211"/>
      <c r="AF231" s="211"/>
      <c r="AG231" s="211" t="s">
        <v>127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5">
      <c r="A232" s="254">
        <v>76</v>
      </c>
      <c r="B232" s="255" t="s">
        <v>384</v>
      </c>
      <c r="C232" s="265" t="s">
        <v>385</v>
      </c>
      <c r="D232" s="256" t="s">
        <v>146</v>
      </c>
      <c r="E232" s="257">
        <v>3.6532100000000001</v>
      </c>
      <c r="F232" s="258"/>
      <c r="G232" s="259">
        <f>ROUND(E232*F232,2)</f>
        <v>0</v>
      </c>
      <c r="H232" s="258"/>
      <c r="I232" s="259">
        <f>ROUND(E232*H232,2)</f>
        <v>0</v>
      </c>
      <c r="J232" s="258"/>
      <c r="K232" s="259">
        <f>ROUND(E232*J232,2)</f>
        <v>0</v>
      </c>
      <c r="L232" s="259">
        <v>15</v>
      </c>
      <c r="M232" s="259">
        <f>G232*(1+L232/100)</f>
        <v>0</v>
      </c>
      <c r="N232" s="257">
        <v>0</v>
      </c>
      <c r="O232" s="257">
        <f>ROUND(E232*N232,2)</f>
        <v>0</v>
      </c>
      <c r="P232" s="257">
        <v>0</v>
      </c>
      <c r="Q232" s="257">
        <f>ROUND(E232*P232,2)</f>
        <v>0</v>
      </c>
      <c r="R232" s="259"/>
      <c r="S232" s="259" t="s">
        <v>123</v>
      </c>
      <c r="T232" s="260" t="s">
        <v>123</v>
      </c>
      <c r="U232" s="231">
        <v>2.0089999999999999</v>
      </c>
      <c r="V232" s="231">
        <f>ROUND(E232*U232,2)</f>
        <v>7.34</v>
      </c>
      <c r="W232" s="231"/>
      <c r="X232" s="231" t="s">
        <v>386</v>
      </c>
      <c r="Y232" s="231" t="s">
        <v>118</v>
      </c>
      <c r="Z232" s="211"/>
      <c r="AA232" s="211"/>
      <c r="AB232" s="211"/>
      <c r="AC232" s="211"/>
      <c r="AD232" s="211"/>
      <c r="AE232" s="211"/>
      <c r="AF232" s="211"/>
      <c r="AG232" s="211" t="s">
        <v>387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5">
      <c r="A233" s="254">
        <v>77</v>
      </c>
      <c r="B233" s="255" t="s">
        <v>388</v>
      </c>
      <c r="C233" s="265" t="s">
        <v>389</v>
      </c>
      <c r="D233" s="256" t="s">
        <v>146</v>
      </c>
      <c r="E233" s="257">
        <v>3.6532100000000001</v>
      </c>
      <c r="F233" s="258"/>
      <c r="G233" s="259">
        <f>ROUND(E233*F233,2)</f>
        <v>0</v>
      </c>
      <c r="H233" s="258"/>
      <c r="I233" s="259">
        <f>ROUND(E233*H233,2)</f>
        <v>0</v>
      </c>
      <c r="J233" s="258"/>
      <c r="K233" s="259">
        <f>ROUND(E233*J233,2)</f>
        <v>0</v>
      </c>
      <c r="L233" s="259">
        <v>15</v>
      </c>
      <c r="M233" s="259">
        <f>G233*(1+L233/100)</f>
        <v>0</v>
      </c>
      <c r="N233" s="257">
        <v>0</v>
      </c>
      <c r="O233" s="257">
        <f>ROUND(E233*N233,2)</f>
        <v>0</v>
      </c>
      <c r="P233" s="257">
        <v>0</v>
      </c>
      <c r="Q233" s="257">
        <f>ROUND(E233*P233,2)</f>
        <v>0</v>
      </c>
      <c r="R233" s="259"/>
      <c r="S233" s="259" t="s">
        <v>123</v>
      </c>
      <c r="T233" s="260" t="s">
        <v>123</v>
      </c>
      <c r="U233" s="231">
        <v>1.1399999999999999</v>
      </c>
      <c r="V233" s="231">
        <f>ROUND(E233*U233,2)</f>
        <v>4.16</v>
      </c>
      <c r="W233" s="231"/>
      <c r="X233" s="231" t="s">
        <v>386</v>
      </c>
      <c r="Y233" s="231" t="s">
        <v>118</v>
      </c>
      <c r="Z233" s="211"/>
      <c r="AA233" s="211"/>
      <c r="AB233" s="211"/>
      <c r="AC233" s="211"/>
      <c r="AD233" s="211"/>
      <c r="AE233" s="211"/>
      <c r="AF233" s="211"/>
      <c r="AG233" s="211" t="s">
        <v>387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5">
      <c r="A234" s="254">
        <v>78</v>
      </c>
      <c r="B234" s="255" t="s">
        <v>390</v>
      </c>
      <c r="C234" s="265" t="s">
        <v>391</v>
      </c>
      <c r="D234" s="256" t="s">
        <v>146</v>
      </c>
      <c r="E234" s="257">
        <v>3.6532100000000001</v>
      </c>
      <c r="F234" s="258"/>
      <c r="G234" s="259">
        <f>ROUND(E234*F234,2)</f>
        <v>0</v>
      </c>
      <c r="H234" s="258"/>
      <c r="I234" s="259">
        <f>ROUND(E234*H234,2)</f>
        <v>0</v>
      </c>
      <c r="J234" s="258"/>
      <c r="K234" s="259">
        <f>ROUND(E234*J234,2)</f>
        <v>0</v>
      </c>
      <c r="L234" s="259">
        <v>15</v>
      </c>
      <c r="M234" s="259">
        <f>G234*(1+L234/100)</f>
        <v>0</v>
      </c>
      <c r="N234" s="257">
        <v>0</v>
      </c>
      <c r="O234" s="257">
        <f>ROUND(E234*N234,2)</f>
        <v>0</v>
      </c>
      <c r="P234" s="257">
        <v>0</v>
      </c>
      <c r="Q234" s="257">
        <f>ROUND(E234*P234,2)</f>
        <v>0</v>
      </c>
      <c r="R234" s="259"/>
      <c r="S234" s="259" t="s">
        <v>123</v>
      </c>
      <c r="T234" s="260" t="s">
        <v>123</v>
      </c>
      <c r="U234" s="231">
        <v>0.49</v>
      </c>
      <c r="V234" s="231">
        <f>ROUND(E234*U234,2)</f>
        <v>1.79</v>
      </c>
      <c r="W234" s="231"/>
      <c r="X234" s="231" t="s">
        <v>386</v>
      </c>
      <c r="Y234" s="231" t="s">
        <v>118</v>
      </c>
      <c r="Z234" s="211"/>
      <c r="AA234" s="211"/>
      <c r="AB234" s="211"/>
      <c r="AC234" s="211"/>
      <c r="AD234" s="211"/>
      <c r="AE234" s="211"/>
      <c r="AF234" s="211"/>
      <c r="AG234" s="211" t="s">
        <v>387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5">
      <c r="A235" s="254">
        <v>79</v>
      </c>
      <c r="B235" s="255" t="s">
        <v>392</v>
      </c>
      <c r="C235" s="265" t="s">
        <v>393</v>
      </c>
      <c r="D235" s="256" t="s">
        <v>146</v>
      </c>
      <c r="E235" s="257">
        <v>18.266069999999999</v>
      </c>
      <c r="F235" s="258"/>
      <c r="G235" s="259">
        <f>ROUND(E235*F235,2)</f>
        <v>0</v>
      </c>
      <c r="H235" s="258"/>
      <c r="I235" s="259">
        <f>ROUND(E235*H235,2)</f>
        <v>0</v>
      </c>
      <c r="J235" s="258"/>
      <c r="K235" s="259">
        <f>ROUND(E235*J235,2)</f>
        <v>0</v>
      </c>
      <c r="L235" s="259">
        <v>15</v>
      </c>
      <c r="M235" s="259">
        <f>G235*(1+L235/100)</f>
        <v>0</v>
      </c>
      <c r="N235" s="257">
        <v>0</v>
      </c>
      <c r="O235" s="257">
        <f>ROUND(E235*N235,2)</f>
        <v>0</v>
      </c>
      <c r="P235" s="257">
        <v>0</v>
      </c>
      <c r="Q235" s="257">
        <f>ROUND(E235*P235,2)</f>
        <v>0</v>
      </c>
      <c r="R235" s="259"/>
      <c r="S235" s="259" t="s">
        <v>123</v>
      </c>
      <c r="T235" s="260" t="s">
        <v>123</v>
      </c>
      <c r="U235" s="231">
        <v>0</v>
      </c>
      <c r="V235" s="231">
        <f>ROUND(E235*U235,2)</f>
        <v>0</v>
      </c>
      <c r="W235" s="231"/>
      <c r="X235" s="231" t="s">
        <v>386</v>
      </c>
      <c r="Y235" s="231" t="s">
        <v>118</v>
      </c>
      <c r="Z235" s="211"/>
      <c r="AA235" s="211"/>
      <c r="AB235" s="211"/>
      <c r="AC235" s="211"/>
      <c r="AD235" s="211"/>
      <c r="AE235" s="211"/>
      <c r="AF235" s="211"/>
      <c r="AG235" s="211" t="s">
        <v>387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5">
      <c r="A236" s="254">
        <v>80</v>
      </c>
      <c r="B236" s="255" t="s">
        <v>394</v>
      </c>
      <c r="C236" s="265" t="s">
        <v>395</v>
      </c>
      <c r="D236" s="256" t="s">
        <v>146</v>
      </c>
      <c r="E236" s="257">
        <v>3.6532100000000001</v>
      </c>
      <c r="F236" s="258"/>
      <c r="G236" s="259">
        <f>ROUND(E236*F236,2)</f>
        <v>0</v>
      </c>
      <c r="H236" s="258"/>
      <c r="I236" s="259">
        <f>ROUND(E236*H236,2)</f>
        <v>0</v>
      </c>
      <c r="J236" s="258"/>
      <c r="K236" s="259">
        <f>ROUND(E236*J236,2)</f>
        <v>0</v>
      </c>
      <c r="L236" s="259">
        <v>15</v>
      </c>
      <c r="M236" s="259">
        <f>G236*(1+L236/100)</f>
        <v>0</v>
      </c>
      <c r="N236" s="257">
        <v>0</v>
      </c>
      <c r="O236" s="257">
        <f>ROUND(E236*N236,2)</f>
        <v>0</v>
      </c>
      <c r="P236" s="257">
        <v>0</v>
      </c>
      <c r="Q236" s="257">
        <f>ROUND(E236*P236,2)</f>
        <v>0</v>
      </c>
      <c r="R236" s="259"/>
      <c r="S236" s="259" t="s">
        <v>123</v>
      </c>
      <c r="T236" s="260" t="s">
        <v>123</v>
      </c>
      <c r="U236" s="231">
        <v>0.94199999999999995</v>
      </c>
      <c r="V236" s="231">
        <f>ROUND(E236*U236,2)</f>
        <v>3.44</v>
      </c>
      <c r="W236" s="231"/>
      <c r="X236" s="231" t="s">
        <v>386</v>
      </c>
      <c r="Y236" s="231" t="s">
        <v>118</v>
      </c>
      <c r="Z236" s="211"/>
      <c r="AA236" s="211"/>
      <c r="AB236" s="211"/>
      <c r="AC236" s="211"/>
      <c r="AD236" s="211"/>
      <c r="AE236" s="211"/>
      <c r="AF236" s="211"/>
      <c r="AG236" s="211" t="s">
        <v>387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x14ac:dyDescent="0.25">
      <c r="A237" s="240" t="s">
        <v>110</v>
      </c>
      <c r="B237" s="241" t="s">
        <v>82</v>
      </c>
      <c r="C237" s="264" t="s">
        <v>29</v>
      </c>
      <c r="D237" s="242"/>
      <c r="E237" s="243"/>
      <c r="F237" s="244"/>
      <c r="G237" s="244">
        <f>SUMIF(AG238:AG244,"&lt;&gt;NOR",G238:G244)</f>
        <v>0</v>
      </c>
      <c r="H237" s="244"/>
      <c r="I237" s="244">
        <f>SUM(I238:I244)</f>
        <v>0</v>
      </c>
      <c r="J237" s="244"/>
      <c r="K237" s="244">
        <f>SUM(K238:K244)</f>
        <v>0</v>
      </c>
      <c r="L237" s="244"/>
      <c r="M237" s="244">
        <f>SUM(M238:M244)</f>
        <v>0</v>
      </c>
      <c r="N237" s="243"/>
      <c r="O237" s="243">
        <f>SUM(O238:O244)</f>
        <v>0</v>
      </c>
      <c r="P237" s="243"/>
      <c r="Q237" s="243">
        <f>SUM(Q238:Q244)</f>
        <v>0</v>
      </c>
      <c r="R237" s="244"/>
      <c r="S237" s="244"/>
      <c r="T237" s="245"/>
      <c r="U237" s="239"/>
      <c r="V237" s="239">
        <f>SUM(V238:V244)</f>
        <v>0</v>
      </c>
      <c r="W237" s="239"/>
      <c r="X237" s="239"/>
      <c r="Y237" s="239"/>
      <c r="AG237" t="s">
        <v>111</v>
      </c>
    </row>
    <row r="238" spans="1:60" outlineLevel="1" x14ac:dyDescent="0.25">
      <c r="A238" s="247">
        <v>81</v>
      </c>
      <c r="B238" s="248" t="s">
        <v>396</v>
      </c>
      <c r="C238" s="266" t="s">
        <v>397</v>
      </c>
      <c r="D238" s="249" t="s">
        <v>398</v>
      </c>
      <c r="E238" s="250">
        <v>1</v>
      </c>
      <c r="F238" s="251"/>
      <c r="G238" s="252">
        <f>ROUND(E238*F238,2)</f>
        <v>0</v>
      </c>
      <c r="H238" s="251"/>
      <c r="I238" s="252">
        <f>ROUND(E238*H238,2)</f>
        <v>0</v>
      </c>
      <c r="J238" s="251"/>
      <c r="K238" s="252">
        <f>ROUND(E238*J238,2)</f>
        <v>0</v>
      </c>
      <c r="L238" s="252">
        <v>15</v>
      </c>
      <c r="M238" s="252">
        <f>G238*(1+L238/100)</f>
        <v>0</v>
      </c>
      <c r="N238" s="250">
        <v>0</v>
      </c>
      <c r="O238" s="250">
        <f>ROUND(E238*N238,2)</f>
        <v>0</v>
      </c>
      <c r="P238" s="250">
        <v>0</v>
      </c>
      <c r="Q238" s="250">
        <f>ROUND(E238*P238,2)</f>
        <v>0</v>
      </c>
      <c r="R238" s="252"/>
      <c r="S238" s="252" t="s">
        <v>123</v>
      </c>
      <c r="T238" s="253" t="s">
        <v>116</v>
      </c>
      <c r="U238" s="231">
        <v>0</v>
      </c>
      <c r="V238" s="231">
        <f>ROUND(E238*U238,2)</f>
        <v>0</v>
      </c>
      <c r="W238" s="231"/>
      <c r="X238" s="231" t="s">
        <v>399</v>
      </c>
      <c r="Y238" s="231" t="s">
        <v>118</v>
      </c>
      <c r="Z238" s="211"/>
      <c r="AA238" s="211"/>
      <c r="AB238" s="211"/>
      <c r="AC238" s="211"/>
      <c r="AD238" s="211"/>
      <c r="AE238" s="211"/>
      <c r="AF238" s="211"/>
      <c r="AG238" s="211" t="s">
        <v>400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2" x14ac:dyDescent="0.25">
      <c r="A239" s="228"/>
      <c r="B239" s="229"/>
      <c r="C239" s="267" t="s">
        <v>401</v>
      </c>
      <c r="D239" s="261"/>
      <c r="E239" s="261"/>
      <c r="F239" s="261"/>
      <c r="G239" s="261"/>
      <c r="H239" s="231"/>
      <c r="I239" s="231"/>
      <c r="J239" s="231"/>
      <c r="K239" s="231"/>
      <c r="L239" s="231"/>
      <c r="M239" s="231"/>
      <c r="N239" s="230"/>
      <c r="O239" s="230"/>
      <c r="P239" s="230"/>
      <c r="Q239" s="230"/>
      <c r="R239" s="231"/>
      <c r="S239" s="231"/>
      <c r="T239" s="231"/>
      <c r="U239" s="231"/>
      <c r="V239" s="231"/>
      <c r="W239" s="231"/>
      <c r="X239" s="231"/>
      <c r="Y239" s="231"/>
      <c r="Z239" s="211"/>
      <c r="AA239" s="211"/>
      <c r="AB239" s="211"/>
      <c r="AC239" s="211"/>
      <c r="AD239" s="211"/>
      <c r="AE239" s="211"/>
      <c r="AF239" s="211"/>
      <c r="AG239" s="211" t="s">
        <v>125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3" x14ac:dyDescent="0.25">
      <c r="A240" s="228"/>
      <c r="B240" s="229"/>
      <c r="C240" s="270" t="s">
        <v>402</v>
      </c>
      <c r="D240" s="262"/>
      <c r="E240" s="262"/>
      <c r="F240" s="262"/>
      <c r="G240" s="262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31"/>
      <c r="Z240" s="211"/>
      <c r="AA240" s="211"/>
      <c r="AB240" s="211"/>
      <c r="AC240" s="211"/>
      <c r="AD240" s="211"/>
      <c r="AE240" s="211"/>
      <c r="AF240" s="211"/>
      <c r="AG240" s="211" t="s">
        <v>125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3" x14ac:dyDescent="0.25">
      <c r="A241" s="228"/>
      <c r="B241" s="229"/>
      <c r="C241" s="270" t="s">
        <v>403</v>
      </c>
      <c r="D241" s="262"/>
      <c r="E241" s="262"/>
      <c r="F241" s="262"/>
      <c r="G241" s="262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31"/>
      <c r="Z241" s="211"/>
      <c r="AA241" s="211"/>
      <c r="AB241" s="211"/>
      <c r="AC241" s="211"/>
      <c r="AD241" s="211"/>
      <c r="AE241" s="211"/>
      <c r="AF241" s="211"/>
      <c r="AG241" s="211" t="s">
        <v>125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3" x14ac:dyDescent="0.25">
      <c r="A242" s="228"/>
      <c r="B242" s="229"/>
      <c r="C242" s="270" t="s">
        <v>404</v>
      </c>
      <c r="D242" s="262"/>
      <c r="E242" s="262"/>
      <c r="F242" s="262"/>
      <c r="G242" s="262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31"/>
      <c r="Z242" s="211"/>
      <c r="AA242" s="211"/>
      <c r="AB242" s="211"/>
      <c r="AC242" s="211"/>
      <c r="AD242" s="211"/>
      <c r="AE242" s="211"/>
      <c r="AF242" s="211"/>
      <c r="AG242" s="211" t="s">
        <v>125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5">
      <c r="A243" s="247">
        <v>82</v>
      </c>
      <c r="B243" s="248" t="s">
        <v>405</v>
      </c>
      <c r="C243" s="266" t="s">
        <v>406</v>
      </c>
      <c r="D243" s="249" t="s">
        <v>398</v>
      </c>
      <c r="E243" s="250">
        <v>1</v>
      </c>
      <c r="F243" s="251"/>
      <c r="G243" s="252">
        <f>ROUND(E243*F243,2)</f>
        <v>0</v>
      </c>
      <c r="H243" s="251"/>
      <c r="I243" s="252">
        <f>ROUND(E243*H243,2)</f>
        <v>0</v>
      </c>
      <c r="J243" s="251"/>
      <c r="K243" s="252">
        <f>ROUND(E243*J243,2)</f>
        <v>0</v>
      </c>
      <c r="L243" s="252">
        <v>15</v>
      </c>
      <c r="M243" s="252">
        <f>G243*(1+L243/100)</f>
        <v>0</v>
      </c>
      <c r="N243" s="250">
        <v>0</v>
      </c>
      <c r="O243" s="250">
        <f>ROUND(E243*N243,2)</f>
        <v>0</v>
      </c>
      <c r="P243" s="250">
        <v>0</v>
      </c>
      <c r="Q243" s="250">
        <f>ROUND(E243*P243,2)</f>
        <v>0</v>
      </c>
      <c r="R243" s="252"/>
      <c r="S243" s="252" t="s">
        <v>123</v>
      </c>
      <c r="T243" s="253" t="s">
        <v>116</v>
      </c>
      <c r="U243" s="231">
        <v>0</v>
      </c>
      <c r="V243" s="231">
        <f>ROUND(E243*U243,2)</f>
        <v>0</v>
      </c>
      <c r="W243" s="231"/>
      <c r="X243" s="231" t="s">
        <v>399</v>
      </c>
      <c r="Y243" s="231" t="s">
        <v>118</v>
      </c>
      <c r="Z243" s="211"/>
      <c r="AA243" s="211"/>
      <c r="AB243" s="211"/>
      <c r="AC243" s="211"/>
      <c r="AD243" s="211"/>
      <c r="AE243" s="211"/>
      <c r="AF243" s="211"/>
      <c r="AG243" s="211" t="s">
        <v>400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ht="21" outlineLevel="2" x14ac:dyDescent="0.25">
      <c r="A244" s="228"/>
      <c r="B244" s="229"/>
      <c r="C244" s="267" t="s">
        <v>407</v>
      </c>
      <c r="D244" s="261"/>
      <c r="E244" s="261"/>
      <c r="F244" s="261"/>
      <c r="G244" s="26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31"/>
      <c r="Z244" s="211"/>
      <c r="AA244" s="211"/>
      <c r="AB244" s="211"/>
      <c r="AC244" s="211"/>
      <c r="AD244" s="211"/>
      <c r="AE244" s="211"/>
      <c r="AF244" s="211"/>
      <c r="AG244" s="211" t="s">
        <v>125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63" t="str">
        <f>C244</f>
        <v>Náklady na ztížené provádění stavebních prací v důsledku nepřerušeného provozu na staveništi nebo v případech nepřerušeného provozu v objektech v nichž se stavební práce provádí.</v>
      </c>
      <c r="BB244" s="211"/>
      <c r="BC244" s="211"/>
      <c r="BD244" s="211"/>
      <c r="BE244" s="211"/>
      <c r="BF244" s="211"/>
      <c r="BG244" s="211"/>
      <c r="BH244" s="211"/>
    </row>
    <row r="245" spans="1:60" x14ac:dyDescent="0.25">
      <c r="A245" s="240" t="s">
        <v>110</v>
      </c>
      <c r="B245" s="241" t="s">
        <v>83</v>
      </c>
      <c r="C245" s="264" t="s">
        <v>30</v>
      </c>
      <c r="D245" s="242"/>
      <c r="E245" s="243"/>
      <c r="F245" s="244"/>
      <c r="G245" s="244">
        <f>SUMIF(AG246:AG248,"&lt;&gt;NOR",G246:G248)</f>
        <v>0</v>
      </c>
      <c r="H245" s="244"/>
      <c r="I245" s="244">
        <f>SUM(I246:I248)</f>
        <v>0</v>
      </c>
      <c r="J245" s="244"/>
      <c r="K245" s="244">
        <f>SUM(K246:K248)</f>
        <v>0</v>
      </c>
      <c r="L245" s="244"/>
      <c r="M245" s="244">
        <f>SUM(M246:M248)</f>
        <v>0</v>
      </c>
      <c r="N245" s="243"/>
      <c r="O245" s="243">
        <f>SUM(O246:O248)</f>
        <v>0</v>
      </c>
      <c r="P245" s="243"/>
      <c r="Q245" s="243">
        <f>SUM(Q246:Q248)</f>
        <v>0</v>
      </c>
      <c r="R245" s="244"/>
      <c r="S245" s="244"/>
      <c r="T245" s="245"/>
      <c r="U245" s="239"/>
      <c r="V245" s="239">
        <f>SUM(V246:V248)</f>
        <v>0</v>
      </c>
      <c r="W245" s="239"/>
      <c r="X245" s="239"/>
      <c r="Y245" s="239"/>
      <c r="AG245" t="s">
        <v>111</v>
      </c>
    </row>
    <row r="246" spans="1:60" outlineLevel="1" x14ac:dyDescent="0.25">
      <c r="A246" s="247">
        <v>83</v>
      </c>
      <c r="B246" s="248" t="s">
        <v>408</v>
      </c>
      <c r="C246" s="266" t="s">
        <v>409</v>
      </c>
      <c r="D246" s="249" t="s">
        <v>398</v>
      </c>
      <c r="E246" s="250">
        <v>1</v>
      </c>
      <c r="F246" s="251"/>
      <c r="G246" s="252">
        <f>ROUND(E246*F246,2)</f>
        <v>0</v>
      </c>
      <c r="H246" s="251"/>
      <c r="I246" s="252">
        <f>ROUND(E246*H246,2)</f>
        <v>0</v>
      </c>
      <c r="J246" s="251"/>
      <c r="K246" s="252">
        <f>ROUND(E246*J246,2)</f>
        <v>0</v>
      </c>
      <c r="L246" s="252">
        <v>15</v>
      </c>
      <c r="M246" s="252">
        <f>G246*(1+L246/100)</f>
        <v>0</v>
      </c>
      <c r="N246" s="250">
        <v>0</v>
      </c>
      <c r="O246" s="250">
        <f>ROUND(E246*N246,2)</f>
        <v>0</v>
      </c>
      <c r="P246" s="250">
        <v>0</v>
      </c>
      <c r="Q246" s="250">
        <f>ROUND(E246*P246,2)</f>
        <v>0</v>
      </c>
      <c r="R246" s="252"/>
      <c r="S246" s="252" t="s">
        <v>123</v>
      </c>
      <c r="T246" s="253" t="s">
        <v>116</v>
      </c>
      <c r="U246" s="231">
        <v>0</v>
      </c>
      <c r="V246" s="231">
        <f>ROUND(E246*U246,2)</f>
        <v>0</v>
      </c>
      <c r="W246" s="231"/>
      <c r="X246" s="231" t="s">
        <v>399</v>
      </c>
      <c r="Y246" s="231" t="s">
        <v>118</v>
      </c>
      <c r="Z246" s="211"/>
      <c r="AA246" s="211"/>
      <c r="AB246" s="211"/>
      <c r="AC246" s="211"/>
      <c r="AD246" s="211"/>
      <c r="AE246" s="211"/>
      <c r="AF246" s="211"/>
      <c r="AG246" s="211" t="s">
        <v>400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ht="21" outlineLevel="2" x14ac:dyDescent="0.25">
      <c r="A247" s="228"/>
      <c r="B247" s="229"/>
      <c r="C247" s="267" t="s">
        <v>410</v>
      </c>
      <c r="D247" s="261"/>
      <c r="E247" s="261"/>
      <c r="F247" s="261"/>
      <c r="G247" s="26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31"/>
      <c r="Z247" s="211"/>
      <c r="AA247" s="211"/>
      <c r="AB247" s="211"/>
      <c r="AC247" s="211"/>
      <c r="AD247" s="211"/>
      <c r="AE247" s="211"/>
      <c r="AF247" s="211"/>
      <c r="AG247" s="211" t="s">
        <v>125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63" t="str">
        <f>C247</f>
        <v>Náklady zhotovitele, související s prováděním zkoušek a revizí předepsaných technickými normami nebo objednatelem a které jsou pro provedení díla nezbytné.</v>
      </c>
      <c r="BB247" s="211"/>
      <c r="BC247" s="211"/>
      <c r="BD247" s="211"/>
      <c r="BE247" s="211"/>
      <c r="BF247" s="211"/>
      <c r="BG247" s="211"/>
      <c r="BH247" s="211"/>
    </row>
    <row r="248" spans="1:60" outlineLevel="3" x14ac:dyDescent="0.25">
      <c r="A248" s="228"/>
      <c r="B248" s="229"/>
      <c r="C248" s="270" t="s">
        <v>411</v>
      </c>
      <c r="D248" s="262"/>
      <c r="E248" s="262"/>
      <c r="F248" s="262"/>
      <c r="G248" s="262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31"/>
      <c r="Z248" s="211"/>
      <c r="AA248" s="211"/>
      <c r="AB248" s="211"/>
      <c r="AC248" s="211"/>
      <c r="AD248" s="211"/>
      <c r="AE248" s="211"/>
      <c r="AF248" s="211"/>
      <c r="AG248" s="211" t="s">
        <v>125</v>
      </c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x14ac:dyDescent="0.25">
      <c r="A249" s="3"/>
      <c r="B249" s="4"/>
      <c r="C249" s="272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15</v>
      </c>
      <c r="AF249">
        <v>21</v>
      </c>
      <c r="AG249" t="s">
        <v>96</v>
      </c>
    </row>
    <row r="250" spans="1:60" x14ac:dyDescent="0.25">
      <c r="A250" s="214"/>
      <c r="B250" s="215" t="s">
        <v>31</v>
      </c>
      <c r="C250" s="273"/>
      <c r="D250" s="216"/>
      <c r="E250" s="217"/>
      <c r="F250" s="217"/>
      <c r="G250" s="246">
        <f>G8+G10+G17+G25+G27+G31+G62+G86+G131+G158+G193+G201+G206+G215+G237+G245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412</v>
      </c>
    </row>
    <row r="251" spans="1:60" x14ac:dyDescent="0.25">
      <c r="A251" s="3"/>
      <c r="B251" s="4"/>
      <c r="C251" s="272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5">
      <c r="A252" s="3"/>
      <c r="B252" s="4"/>
      <c r="C252" s="272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5">
      <c r="A253" s="218" t="s">
        <v>413</v>
      </c>
      <c r="B253" s="218"/>
      <c r="C253" s="274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5">
      <c r="A254" s="219"/>
      <c r="B254" s="220"/>
      <c r="C254" s="275"/>
      <c r="D254" s="220"/>
      <c r="E254" s="220"/>
      <c r="F254" s="220"/>
      <c r="G254" s="22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AG254" t="s">
        <v>414</v>
      </c>
    </row>
    <row r="255" spans="1:60" x14ac:dyDescent="0.25">
      <c r="A255" s="222"/>
      <c r="B255" s="223"/>
      <c r="C255" s="276"/>
      <c r="D255" s="223"/>
      <c r="E255" s="223"/>
      <c r="F255" s="223"/>
      <c r="G255" s="2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5">
      <c r="A256" s="222"/>
      <c r="B256" s="223"/>
      <c r="C256" s="276"/>
      <c r="D256" s="223"/>
      <c r="E256" s="223"/>
      <c r="F256" s="223"/>
      <c r="G256" s="2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5">
      <c r="A257" s="222"/>
      <c r="B257" s="223"/>
      <c r="C257" s="276"/>
      <c r="D257" s="223"/>
      <c r="E257" s="223"/>
      <c r="F257" s="223"/>
      <c r="G257" s="2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5">
      <c r="A258" s="225"/>
      <c r="B258" s="226"/>
      <c r="C258" s="277"/>
      <c r="D258" s="226"/>
      <c r="E258" s="226"/>
      <c r="F258" s="226"/>
      <c r="G258" s="22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5">
      <c r="A259" s="3"/>
      <c r="B259" s="4"/>
      <c r="C259" s="272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5">
      <c r="C260" s="278"/>
      <c r="D260" s="10"/>
      <c r="AG260" t="s">
        <v>416</v>
      </c>
    </row>
    <row r="261" spans="1:33" x14ac:dyDescent="0.25">
      <c r="D261" s="10"/>
    </row>
    <row r="262" spans="1:33" x14ac:dyDescent="0.25">
      <c r="D262" s="10"/>
    </row>
    <row r="263" spans="1:33" x14ac:dyDescent="0.25">
      <c r="D263" s="10"/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OaiVm9rcJJJ7rf1eDhXBr9MHLLmV41W/RqqBiZ3nZGlJKsCBOGqgx6qVO4oFnB7OFb32BPW4fekwcSCuNIS/Q==" saltValue="hcv+DfneHaoZAgRTziWU6Q==" spinCount="100000" sheet="1" formatRows="0"/>
  <mergeCells count="47">
    <mergeCell ref="C248:G248"/>
    <mergeCell ref="C239:G239"/>
    <mergeCell ref="C240:G240"/>
    <mergeCell ref="C241:G241"/>
    <mergeCell ref="C242:G242"/>
    <mergeCell ref="C244:G244"/>
    <mergeCell ref="C247:G247"/>
    <mergeCell ref="C185:G185"/>
    <mergeCell ref="C187:G187"/>
    <mergeCell ref="C188:G188"/>
    <mergeCell ref="C189:G189"/>
    <mergeCell ref="C195:G195"/>
    <mergeCell ref="C217:G217"/>
    <mergeCell ref="C178:G178"/>
    <mergeCell ref="C180:G180"/>
    <mergeCell ref="C181:G181"/>
    <mergeCell ref="C182:G182"/>
    <mergeCell ref="C183:G183"/>
    <mergeCell ref="C184:G184"/>
    <mergeCell ref="C170:G170"/>
    <mergeCell ref="C172:G172"/>
    <mergeCell ref="C173:G173"/>
    <mergeCell ref="C174:G174"/>
    <mergeCell ref="C176:G176"/>
    <mergeCell ref="C177:G177"/>
    <mergeCell ref="C164:G164"/>
    <mergeCell ref="C165:G165"/>
    <mergeCell ref="C166:G166"/>
    <mergeCell ref="C167:G167"/>
    <mergeCell ref="C168:G168"/>
    <mergeCell ref="C169:G169"/>
    <mergeCell ref="C96:G96"/>
    <mergeCell ref="C98:G98"/>
    <mergeCell ref="C99:G99"/>
    <mergeCell ref="C150:G150"/>
    <mergeCell ref="C152:G152"/>
    <mergeCell ref="C162:G162"/>
    <mergeCell ref="A1:G1"/>
    <mergeCell ref="C2:G2"/>
    <mergeCell ref="C3:G3"/>
    <mergeCell ref="C4:G4"/>
    <mergeCell ref="A253:C253"/>
    <mergeCell ref="A254:G258"/>
    <mergeCell ref="C12:G12"/>
    <mergeCell ref="C24:G24"/>
    <mergeCell ref="C64:G64"/>
    <mergeCell ref="C92:G9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2023035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2023035 Pol'!Názvy_tisku</vt:lpstr>
      <vt:lpstr>oadresa</vt:lpstr>
      <vt:lpstr>Stavba!Objednatel</vt:lpstr>
      <vt:lpstr>Stavba!Objekt</vt:lpstr>
      <vt:lpstr>'01 2023035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2023-03-15T08:06:35Z</dcterms:modified>
</cp:coreProperties>
</file>