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 01 Kanalizace" sheetId="2" r:id="rId2"/>
    <sheet name="0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SO 01 Kanalizace'!$C$123:$K$338</definedName>
    <definedName name="_xlnm.Print_Area" localSheetId="1">'01 - SO 01 Kanalizace'!$C$4:$J$76,'01 - SO 01 Kanalizace'!$C$82:$J$105,'01 - SO 01 Kanalizace'!$C$111:$K$338</definedName>
    <definedName name="_xlnm.Print_Titles" localSheetId="1">'01 - SO 01 Kanalizace'!$123:$123</definedName>
    <definedName name="_xlnm._FilterDatabase" localSheetId="2" hidden="1">'02 - VRN'!$C$119:$K$140</definedName>
    <definedName name="_xlnm.Print_Area" localSheetId="2">'02 - VRN'!$C$4:$J$76,'02 - VRN'!$C$82:$J$101,'02 - VRN'!$C$107:$K$140</definedName>
    <definedName name="_xlnm.Print_Titles" localSheetId="2">'02 - VRN'!$119:$119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2" r="J37"/>
  <c r="J36"/>
  <c i="1" r="AY95"/>
  <c i="2" r="J35"/>
  <c i="1" r="AX95"/>
  <c i="2" r="BI337"/>
  <c r="BH337"/>
  <c r="BG337"/>
  <c r="BF337"/>
  <c r="T337"/>
  <c r="T336"/>
  <c r="R337"/>
  <c r="R336"/>
  <c r="P337"/>
  <c r="P336"/>
  <c r="BI333"/>
  <c r="BH333"/>
  <c r="BG333"/>
  <c r="BF333"/>
  <c r="T333"/>
  <c r="R333"/>
  <c r="P333"/>
  <c r="BI330"/>
  <c r="BH330"/>
  <c r="BG330"/>
  <c r="BF330"/>
  <c r="T330"/>
  <c r="R330"/>
  <c r="P330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T270"/>
  <c r="R271"/>
  <c r="R270"/>
  <c r="P271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1" r="L90"/>
  <c r="AM90"/>
  <c r="AM89"/>
  <c r="L89"/>
  <c r="AM87"/>
  <c r="L87"/>
  <c r="L85"/>
  <c r="L84"/>
  <c i="2" r="BK330"/>
  <c r="J308"/>
  <c r="BK220"/>
  <c r="J206"/>
  <c r="J182"/>
  <c r="BK158"/>
  <c r="J149"/>
  <c r="J143"/>
  <c r="BK137"/>
  <c r="J127"/>
  <c r="J312"/>
  <c r="J244"/>
  <c r="J226"/>
  <c r="BK211"/>
  <c r="BK202"/>
  <c r="BK190"/>
  <c r="BK182"/>
  <c r="BK149"/>
  <c i="1" r="AS94"/>
  <c i="2" r="BK290"/>
  <c r="BK280"/>
  <c r="BK274"/>
  <c r="BK267"/>
  <c r="BK261"/>
  <c r="BK259"/>
  <c r="BK241"/>
  <c r="J232"/>
  <c r="J198"/>
  <c r="BK184"/>
  <c r="J170"/>
  <c r="BK152"/>
  <c r="J131"/>
  <c r="BK333"/>
  <c r="J318"/>
  <c r="BK312"/>
  <c r="BK304"/>
  <c r="J296"/>
  <c r="BK288"/>
  <c r="J250"/>
  <c r="BK229"/>
  <c r="BK206"/>
  <c r="BK196"/>
  <c r="BK178"/>
  <c r="BK156"/>
  <c r="BK139"/>
  <c r="BK131"/>
  <c i="3" r="BK132"/>
  <c r="J123"/>
  <c r="BK135"/>
  <c r="BK125"/>
  <c i="2" r="J324"/>
  <c r="J247"/>
  <c r="BK232"/>
  <c r="BK200"/>
  <c r="J180"/>
  <c r="BK154"/>
  <c r="J147"/>
  <c r="J141"/>
  <c r="J129"/>
  <c r="J316"/>
  <c r="J256"/>
  <c r="J241"/>
  <c r="BK223"/>
  <c r="J204"/>
  <c r="BK198"/>
  <c r="BK186"/>
  <c r="BK166"/>
  <c r="BK147"/>
  <c r="BK337"/>
  <c r="BK318"/>
  <c r="J304"/>
  <c r="J302"/>
  <c r="BK296"/>
  <c r="BK285"/>
  <c r="J280"/>
  <c r="J274"/>
  <c r="J267"/>
  <c r="BK256"/>
  <c r="J223"/>
  <c r="J196"/>
  <c r="J186"/>
  <c r="BK176"/>
  <c r="J158"/>
  <c r="J133"/>
  <c r="BK320"/>
  <c r="BK310"/>
  <c r="BK306"/>
  <c r="BK298"/>
  <c r="J283"/>
  <c r="BK247"/>
  <c r="J220"/>
  <c r="BK208"/>
  <c r="J202"/>
  <c r="J188"/>
  <c r="J173"/>
  <c r="BK141"/>
  <c r="BK129"/>
  <c i="3" r="BK123"/>
  <c r="J125"/>
  <c r="J132"/>
  <c i="2" r="J333"/>
  <c r="J322"/>
  <c r="BK238"/>
  <c r="J211"/>
  <c r="BK194"/>
  <c r="BK162"/>
  <c r="J152"/>
  <c r="J145"/>
  <c r="BK135"/>
  <c r="J320"/>
  <c r="BK314"/>
  <c r="BK250"/>
  <c r="J229"/>
  <c r="BK214"/>
  <c r="J200"/>
  <c r="BK188"/>
  <c r="BK173"/>
  <c r="J156"/>
  <c r="BK133"/>
  <c r="BK322"/>
  <c r="J306"/>
  <c r="BK300"/>
  <c r="J298"/>
  <c r="J288"/>
  <c r="BK283"/>
  <c r="BK277"/>
  <c r="BK271"/>
  <c r="BK264"/>
  <c r="J261"/>
  <c r="BK253"/>
  <c r="BK235"/>
  <c r="J208"/>
  <c r="BK192"/>
  <c r="J178"/>
  <c r="J162"/>
  <c r="J139"/>
  <c r="J337"/>
  <c r="BK324"/>
  <c r="J314"/>
  <c r="BK308"/>
  <c r="J300"/>
  <c r="J290"/>
  <c r="J253"/>
  <c r="J235"/>
  <c r="BK217"/>
  <c r="BK204"/>
  <c r="J190"/>
  <c r="J176"/>
  <c r="J154"/>
  <c r="J137"/>
  <c i="3" r="BK138"/>
  <c r="J135"/>
  <c r="BK130"/>
  <c i="2" r="BK293"/>
  <c r="J277"/>
  <c r="J271"/>
  <c r="J264"/>
  <c r="J259"/>
  <c r="J238"/>
  <c r="J217"/>
  <c r="J194"/>
  <c r="BK180"/>
  <c r="J166"/>
  <c r="BK143"/>
  <c r="BK127"/>
  <c r="J330"/>
  <c r="BK316"/>
  <c r="J310"/>
  <c r="BK302"/>
  <c r="J293"/>
  <c r="J285"/>
  <c r="BK244"/>
  <c r="BK226"/>
  <c r="J214"/>
  <c r="J192"/>
  <c r="J184"/>
  <c r="BK170"/>
  <c r="BK145"/>
  <c r="J135"/>
  <c i="3" r="J138"/>
  <c r="J130"/>
  <c r="J127"/>
  <c r="BK127"/>
  <c i="2" l="1" r="T126"/>
  <c r="T263"/>
  <c r="R273"/>
  <c r="BK282"/>
  <c r="J282"/>
  <c r="J102"/>
  <c r="BK329"/>
  <c r="J329"/>
  <c r="J103"/>
  <c i="3" r="P122"/>
  <c r="BK134"/>
  <c r="J134"/>
  <c r="J100"/>
  <c i="2" r="BK126"/>
  <c r="J126"/>
  <c r="J98"/>
  <c r="BK263"/>
  <c r="J263"/>
  <c r="J99"/>
  <c r="P273"/>
  <c r="R282"/>
  <c r="R329"/>
  <c i="3" r="BK129"/>
  <c r="J129"/>
  <c r="J99"/>
  <c r="R129"/>
  <c r="P134"/>
  <c i="2" r="R126"/>
  <c r="R263"/>
  <c r="BK273"/>
  <c r="J273"/>
  <c r="J101"/>
  <c r="P282"/>
  <c r="P329"/>
  <c i="3" r="BK122"/>
  <c r="J122"/>
  <c r="J98"/>
  <c r="R122"/>
  <c r="P129"/>
  <c r="R134"/>
  <c i="2" r="P126"/>
  <c r="P125"/>
  <c r="P124"/>
  <c i="1" r="AU95"/>
  <c i="2" r="P263"/>
  <c r="T273"/>
  <c r="T282"/>
  <c r="T329"/>
  <c i="3" r="T122"/>
  <c r="T129"/>
  <c r="T134"/>
  <c i="2" r="BK336"/>
  <c r="J336"/>
  <c r="J104"/>
  <c r="BK270"/>
  <c r="J270"/>
  <c r="J100"/>
  <c i="3" r="J89"/>
  <c r="E85"/>
  <c r="F92"/>
  <c r="BE125"/>
  <c r="BE130"/>
  <c r="BE123"/>
  <c r="BE127"/>
  <c r="BE132"/>
  <c r="BE135"/>
  <c r="BE138"/>
  <c i="2" r="E85"/>
  <c r="BE141"/>
  <c r="BE145"/>
  <c r="BE158"/>
  <c r="BE162"/>
  <c r="BE192"/>
  <c r="BE194"/>
  <c r="BE208"/>
  <c r="BE220"/>
  <c r="BE229"/>
  <c r="BE238"/>
  <c r="BE285"/>
  <c r="BE296"/>
  <c r="BE300"/>
  <c r="BE302"/>
  <c r="BE304"/>
  <c r="BE306"/>
  <c r="BE308"/>
  <c r="BE310"/>
  <c r="BE316"/>
  <c r="BE324"/>
  <c r="BE330"/>
  <c r="BE333"/>
  <c r="J89"/>
  <c r="BE135"/>
  <c r="BE147"/>
  <c r="BE149"/>
  <c r="BE182"/>
  <c r="BE190"/>
  <c r="BE198"/>
  <c r="BE200"/>
  <c r="BE202"/>
  <c r="BE204"/>
  <c r="BE250"/>
  <c r="BE256"/>
  <c r="BE259"/>
  <c r="BE261"/>
  <c r="BE264"/>
  <c r="BE267"/>
  <c r="BE271"/>
  <c r="BE274"/>
  <c r="BE277"/>
  <c r="BE280"/>
  <c r="BE283"/>
  <c r="BE288"/>
  <c r="BE290"/>
  <c r="BE293"/>
  <c r="BE298"/>
  <c r="BE318"/>
  <c r="BE337"/>
  <c r="F92"/>
  <c r="BE127"/>
  <c r="BE129"/>
  <c r="BE133"/>
  <c r="BE143"/>
  <c r="BE152"/>
  <c r="BE154"/>
  <c r="BE178"/>
  <c r="BE180"/>
  <c r="BE184"/>
  <c r="BE186"/>
  <c r="BE206"/>
  <c r="BE217"/>
  <c r="BE232"/>
  <c r="BE244"/>
  <c r="BE247"/>
  <c r="BE253"/>
  <c r="BE312"/>
  <c r="BE314"/>
  <c r="BE320"/>
  <c r="BE322"/>
  <c r="BE131"/>
  <c r="BE137"/>
  <c r="BE139"/>
  <c r="BE156"/>
  <c r="BE166"/>
  <c r="BE170"/>
  <c r="BE173"/>
  <c r="BE176"/>
  <c r="BE188"/>
  <c r="BE196"/>
  <c r="BE211"/>
  <c r="BE214"/>
  <c r="BE223"/>
  <c r="BE226"/>
  <c r="BE235"/>
  <c r="BE241"/>
  <c r="J34"/>
  <c i="1" r="AW95"/>
  <c i="3" r="F34"/>
  <c i="1" r="BA96"/>
  <c i="2" r="F36"/>
  <c i="1" r="BC95"/>
  <c i="3" r="F35"/>
  <c i="1" r="BB96"/>
  <c i="3" r="F36"/>
  <c i="1" r="BC96"/>
  <c i="2" r="F37"/>
  <c i="1" r="BD95"/>
  <c i="2" r="F34"/>
  <c i="1" r="BA95"/>
  <c i="3" r="J34"/>
  <c i="1" r="AW96"/>
  <c i="2" r="F35"/>
  <c i="1" r="BB95"/>
  <c i="3" r="F37"/>
  <c i="1" r="BD96"/>
  <c i="3" l="1" r="R121"/>
  <c r="R120"/>
  <c i="2" r="R125"/>
  <c r="R124"/>
  <c i="3" r="T121"/>
  <c r="T120"/>
  <c r="P121"/>
  <c r="P120"/>
  <c i="1" r="AU96"/>
  <c i="2" r="T125"/>
  <c r="T124"/>
  <c r="BK125"/>
  <c r="J125"/>
  <c r="J97"/>
  <c i="3" r="BK121"/>
  <c r="J121"/>
  <c r="J97"/>
  <c i="2" r="J33"/>
  <c i="1" r="AV95"/>
  <c r="AT95"/>
  <c r="AU94"/>
  <c r="BD94"/>
  <c r="W33"/>
  <c r="BC94"/>
  <c r="W32"/>
  <c r="BA94"/>
  <c r="W30"/>
  <c i="3" r="F33"/>
  <c i="1" r="AZ96"/>
  <c i="2" r="F33"/>
  <c i="1" r="AZ95"/>
  <c r="BB94"/>
  <c r="W31"/>
  <c i="3" r="J33"/>
  <c i="1" r="AV96"/>
  <c r="AT96"/>
  <c i="3" l="1" r="BK120"/>
  <c r="J120"/>
  <c r="J96"/>
  <c i="2" r="BK124"/>
  <c r="J124"/>
  <c r="J96"/>
  <c i="1" r="AW94"/>
  <c r="AK30"/>
  <c r="AX94"/>
  <c r="AZ94"/>
  <c r="AV94"/>
  <c r="AK29"/>
  <c r="AY94"/>
  <c i="3" l="1" r="J30"/>
  <c i="1" r="AG96"/>
  <c i="2" r="J30"/>
  <c i="1" r="AG95"/>
  <c r="AG94"/>
  <c r="AK26"/>
  <c r="AK35"/>
  <c r="W29"/>
  <c r="AT94"/>
  <c l="1" r="AN95"/>
  <c i="2" r="J39"/>
  <c i="3" r="J39"/>
  <c i="1" r="AN94"/>
  <c r="AN9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<sst xmlns="http://schemas.openxmlformats.org/spreadsheetml/2006/main">
  <si>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</si>
  <si>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</si>
  <si>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</si>
  <si>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</si>
  <si>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</si>
  <si>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{21b19ace-07fb-42f9-aecd-489a02e5bc97}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</si>
  <si>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</si>
  <si>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</si>
  <si>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</si>
  <si>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</si>
  <si>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</si>
  <si>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</si>
  <si>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</si>
  <si>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</si>
  <si>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20230125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</si>
  <si>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</si>
  <si>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</si>
  <si>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Přeložka kanalizace z areálu koupaliště N. Bor</t>
  </si>
  <si>
    <t>KSO:</t>
  </si>
  <si>
    <t>CC-CZ:</t>
  </si>
  <si>
    <t>Místo:</t>
  </si>
  <si>
    <t>Nový Bor</t>
  </si>
  <si>
    <t>Datum:</t>
  </si>
  <si>
    <t>25. 1. 2023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</si>
  <si>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</si>
  <si>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</si>
  <si>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</si>
  <si>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</si>
  <si>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</si>
  <si>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</si>
  <si>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</si>
  <si>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>KL-Plan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</si>
  <si>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</si>
  <si>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</si>
  <si>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</si>
  <si>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</si>
  <si>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</si>
  <si>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</si>
  <si>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</si>
  <si>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</si>
  <si>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</si>
  <si>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</si>
  <si>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</si>
  <si>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</si>
  <si>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</si>
  <si>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</si>
  <si>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</si>
  <si>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</si>
  <si>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</si>
  <si>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</si>
  <si>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</si>
  <si>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</si>
  <si>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</si>
  <si>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</si>
  <si>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</si>
  <si>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</si>
  <si>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</si>
  <si>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</si>
  <si>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</si>
  <si>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</si>
  <si>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</si>
  <si>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</si>
  <si>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</si>
  <si>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</si>
  <si>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</si>
  <si>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</si>
  <si>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</si>
  <si>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</si>
  <si>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</si>
  <si>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</si>
  <si>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</si>
  <si>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</si>
  <si>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</si>
  <si>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</si>
  <si>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</si>
  <si>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</si>
  <si>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</si>
  <si>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</si>
  <si>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</si>
  <si>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</si>
  <si>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</si>
  <si>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</si>
  <si>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Kanalizace</t>
  </si>
  <si>
    <t>STA</t>
  </si>
  <si>
    <t>1</t>
  </si>
  <si>
    <t>{cb77f372-cbda-4e52-859f-353feaef3c84}</t>
  </si>
  <si>
    <t>2</t>
  </si>
  <si>
    <t>02</t>
  </si>
  <si>
    <t>VRN</t>
  </si>
  <si>
    <t>{34f0791b-b3a7-4767-b546-470f95f25dc7}</t>
  </si>
  <si>
    <t>KRYCÍ LIST SOUPISU PRACÍ</t>
  </si>
  <si>
    <t>Objekt:</t>
  </si>
  <si>
    <t>01 - SO 01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</si>
  <si>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</si>
  <si>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</si>
  <si>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</si>
  <si>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</si>
  <si>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</si>
  <si>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</si>
  <si>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</si>
  <si>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</si>
  <si>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</si>
  <si>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</si>
  <si>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</si>
  <si>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</si>
  <si>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</si>
  <si>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</si>
  <si>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</si>
  <si>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</si>
  <si>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</si>
  <si>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</si>
  <si>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</si>
  <si>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</si>
  <si>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</si>
  <si>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</si>
  <si>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</si>
  <si>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</si>
  <si>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</si>
  <si>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</si>
  <si>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</si>
  <si>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</si>
  <si>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</si>
  <si>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</si>
  <si>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</si>
  <si>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</si>
  <si>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</si>
  <si>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</si>
  <si>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2023 01</t>
  </si>
  <si>
    <t>4</t>
  </si>
  <si>
    <t>739460632</t>
  </si>
  <si>
    <t>PP</t>
  </si>
  <si>
    <t>Odstranění křovin a stromů s odstraněním kořenů strojně průměru kmene do 100 mm v rovině nebo ve svahu sklonu terénu do 1:5, při celkové ploše do 100 m2</t>
  </si>
  <si>
    <t>112101103</t>
  </si>
  <si>
    <t>Odstranění stromů listnatých průměru kmene přes 500 do 700 mm</t>
  </si>
  <si>
    <t>kus</t>
  </si>
  <si>
    <t>-1916215980</t>
  </si>
  <si>
    <t>Odstranění stromů s odřezáním kmene a s odvětvením listnatých, průměru kmene přes 500 do 700 mm</t>
  </si>
  <si>
    <t>3</t>
  </si>
  <si>
    <t>112101105</t>
  </si>
  <si>
    <t>Odstranění stromů listnatých průměru kmene přes 900 do 1100 mm</t>
  </si>
  <si>
    <t>904024593</t>
  </si>
  <si>
    <t>Odstranění stromů s odřezáním kmene a s odvětvením listnatých, průměru kmene přes 900 do 1100 mm</t>
  </si>
  <si>
    <t>112101106</t>
  </si>
  <si>
    <t>Odstranění stromů listnatých průměru kmene přes 1100 do 1300 mm</t>
  </si>
  <si>
    <t>-1753122565</t>
  </si>
  <si>
    <t>Odstranění stromů s odřezáním kmene a s odvětvením listnatých, průměru kmene přes 1100 do 1300 mm</t>
  </si>
  <si>
    <t>5</t>
  </si>
  <si>
    <t>112101107</t>
  </si>
  <si>
    <t>Odstranění stromů listnatých průměru kmene přes 1300 do 1500 mm</t>
  </si>
  <si>
    <t>-208549380</t>
  </si>
  <si>
    <t>Odstranění stromů s odřezáním kmene a s odvětvením listnatých, průměru kmene přes 1300 do 1500 mm</t>
  </si>
  <si>
    <t>6</t>
  </si>
  <si>
    <t>112101123</t>
  </si>
  <si>
    <t>Odstranění stromů jehličnatých průměru kmene přes 500 do 700 mm</t>
  </si>
  <si>
    <t>-1412528125</t>
  </si>
  <si>
    <t>Odstranění stromů s odřezáním kmene a s odvětvením jehličnatých bez odkornění, průměru kmene přes 500 do 700 mm</t>
  </si>
  <si>
    <t>7</t>
  </si>
  <si>
    <t>112251103</t>
  </si>
  <si>
    <t>Odstranění pařezů průměru přes 500 do 700 mm</t>
  </si>
  <si>
    <t>1441197579</t>
  </si>
  <si>
    <t>Odstranění pařezů strojně s jejich vykopáním nebo vytrháním průměru přes 500 do 700 mm</t>
  </si>
  <si>
    <t>8</t>
  </si>
  <si>
    <t>112251105</t>
  </si>
  <si>
    <t>Odstranění pařezů průměru přes 900 do 1100 mm</t>
  </si>
  <si>
    <t>-744230125</t>
  </si>
  <si>
    <t>Odstranění pařezů strojně s jejich vykopáním nebo vytrháním průměru přes 900 do 1100 mm</t>
  </si>
  <si>
    <t>9</t>
  </si>
  <si>
    <t>112251107</t>
  </si>
  <si>
    <t>Odstranění pařezů průměru přes 1100 do 1300 mm</t>
  </si>
  <si>
    <t>1239806175</t>
  </si>
  <si>
    <t>Odstranění pařezů strojně s jejich vykopáním nebo vytrháním průměru přes 1100 do 1300 mm</t>
  </si>
  <si>
    <t>10</t>
  </si>
  <si>
    <t>112251108</t>
  </si>
  <si>
    <t>Odstranění pařezů průměru přes 1300 do 1500 mm</t>
  </si>
  <si>
    <t>-1022437892</t>
  </si>
  <si>
    <t>Odstranění pařezů strojně s jejich vykopáním nebo vytrháním průměru přes 1300 do 1500 mm</t>
  </si>
  <si>
    <t>11</t>
  </si>
  <si>
    <t>115001102</t>
  </si>
  <si>
    <t>Převedení vody potrubím DN přes 100 do 150</t>
  </si>
  <si>
    <t>m</t>
  </si>
  <si>
    <t>-554037576</t>
  </si>
  <si>
    <t>Převedení vody potrubím průměru DN přes 100 do 150</t>
  </si>
  <si>
    <t>12</t>
  </si>
  <si>
    <t>115101201</t>
  </si>
  <si>
    <t>Čerpání vody na dopravní výšku do 10 m průměrný přítok do 500 l/min</t>
  </si>
  <si>
    <t>hod</t>
  </si>
  <si>
    <t>-754850719</t>
  </si>
  <si>
    <t>Čerpání vody na dopravní výšku do 10 m s uvažovaným průměrným přítokem do 500 l/min</t>
  </si>
  <si>
    <t>VV</t>
  </si>
  <si>
    <t>40*24</t>
  </si>
  <si>
    <t>13</t>
  </si>
  <si>
    <t>115101301</t>
  </si>
  <si>
    <t>Pohotovost čerpací soupravy pro dopravní výšku do 10 m přítok do 500 l/min</t>
  </si>
  <si>
    <t>den</t>
  </si>
  <si>
    <t>-792409370</t>
  </si>
  <si>
    <t>Pohotovost záložní čerpací soupravy pro dopravní výšku do 10 m s uvažovaným průměrným přítokem do 500 l/min</t>
  </si>
  <si>
    <t>14</t>
  </si>
  <si>
    <t>119003131</t>
  </si>
  <si>
    <t>Výstražná páska pro zabezpečení výkopu zřízení</t>
  </si>
  <si>
    <t>-1933050775</t>
  </si>
  <si>
    <t>Pomocné konstrukce při zabezpečení výkopu svislé výstražná páska zřízení</t>
  </si>
  <si>
    <t>119003132</t>
  </si>
  <si>
    <t>Výstražná páska pro zabezpečení výkopu odstranění</t>
  </si>
  <si>
    <t>-295990745</t>
  </si>
  <si>
    <t>Pomocné konstrukce při zabezpečení výkopu svislé výstražná páska odstranění</t>
  </si>
  <si>
    <t>16</t>
  </si>
  <si>
    <t>121151113</t>
  </si>
  <si>
    <t>Sejmutí ornice plochy do 500 m2 tl vrstvy do 200 mm strojně</t>
  </si>
  <si>
    <t>-826412694</t>
  </si>
  <si>
    <t>Sejmutí ornice strojně při souvislé ploše přes 100 do 500 m2, tl. vrstvy do 200 mm</t>
  </si>
  <si>
    <t>P</t>
  </si>
  <si>
    <t>Poznámka k položce:_x000d_
v místě volejbalu sejmutí pískové vrstvy a uskladnění na kurtu</t>
  </si>
  <si>
    <t>138*1,5</t>
  </si>
  <si>
    <t>17</t>
  </si>
  <si>
    <t>132251254</t>
  </si>
  <si>
    <t>Hloubení rýh nezapažených š do 2000 mm v hornině třídy těžitelnosti I skupiny 3 objem do 500 m3 strojně</t>
  </si>
  <si>
    <t>m3</t>
  </si>
  <si>
    <t>-1971406651</t>
  </si>
  <si>
    <t>Hloubení nezapažených rýh šířky přes 800 do 2 000 mm strojně s urovnáním dna do předepsaného profilu a spádu v hornině třídy těžitelnosti I skupiny 3 přes 100 do 500 m3</t>
  </si>
  <si>
    <t>138*1*(1,85+0,85+1,65+1,45)/4</t>
  </si>
  <si>
    <t>200,1*0,5 'Přepočtené koeficientem množství</t>
  </si>
  <si>
    <t>18</t>
  </si>
  <si>
    <t>132351254</t>
  </si>
  <si>
    <t>Hloubení rýh nezapažených š do 2000 mm v hornině třídy těžitelnosti II skupiny 4 objem do 500 m3 strojně</t>
  </si>
  <si>
    <t>-1430967465</t>
  </si>
  <si>
    <t>Hloubení nezapažených rýh šířky přes 800 do 2 000 mm strojně s urovnáním dna do předepsaného profilu a spádu v hornině třídy těžitelnosti II skupiny 4 přes 100 do 500 m3</t>
  </si>
  <si>
    <t>19</t>
  </si>
  <si>
    <t>139001101</t>
  </si>
  <si>
    <t>Příplatek za ztížení vykopávky v blízkosti podzemního vedení</t>
  </si>
  <si>
    <t>-541558810</t>
  </si>
  <si>
    <t>Příplatek k cenám hloubených vykopávek za ztížení vykopávky v blízkosti podzemního vedení nebo výbušnin pro jakoukoliv třídu horniny</t>
  </si>
  <si>
    <t>200,1*0,05</t>
  </si>
  <si>
    <t>20</t>
  </si>
  <si>
    <t>151101101</t>
  </si>
  <si>
    <t>Zřízení příložného pažení a rozepření stěn rýh hl do 2 m</t>
  </si>
  <si>
    <t>-1177582816</t>
  </si>
  <si>
    <t>Zřízení pažení a rozepření stěn rýh pro podzemní vedení příložné pro jakoukoliv mezerovitost, hloubky do 2 m</t>
  </si>
  <si>
    <t>138*(2,05+1,05+1,85+1,65)/4*2</t>
  </si>
  <si>
    <t>151101111</t>
  </si>
  <si>
    <t>Odstranění příložného pažení a rozepření stěn rýh hl do 2 m</t>
  </si>
  <si>
    <t>-1491045025</t>
  </si>
  <si>
    <t>Odstranění pažení a rozepření stěn rýh pro podzemní vedení s uložením materiálu na vzdálenost do 3 m od kraje výkopu příložné, hloubky do 2 m</t>
  </si>
  <si>
    <t>22</t>
  </si>
  <si>
    <t>162201403</t>
  </si>
  <si>
    <t>Vodorovné přemístění větví stromů listnatých do 1 km D kmene přes 500 do 700 mm</t>
  </si>
  <si>
    <t>-1538055400</t>
  </si>
  <si>
    <t>Vodorovné přemístění větví, kmenů nebo pařezů s naložením, složením a dopravou do 1000 m větví stromů listnatých, průměru kmene přes 500 do 700 mm</t>
  </si>
  <si>
    <t>23</t>
  </si>
  <si>
    <t>162201407</t>
  </si>
  <si>
    <t>Vodorovné přemístění větví stromů jehličnatých do 1 km D kmene přes 500 do 700 mm</t>
  </si>
  <si>
    <t>605868820</t>
  </si>
  <si>
    <t>Vodorovné přemístění větví, kmenů nebo pařezů s naložením, složením a dopravou do 1000 m větví stromů jehličnatých, průměru kmene přes 500 do 700 mm</t>
  </si>
  <si>
    <t>24</t>
  </si>
  <si>
    <t>162201413</t>
  </si>
  <si>
    <t>Vodorovné přemístění kmenů stromů listnatých do 1 km D kmene přes 500 do 700 mm</t>
  </si>
  <si>
    <t>1234220900</t>
  </si>
  <si>
    <t>Vodorovné přemístění větví, kmenů nebo pařezů s naložením, složením a dopravou do 1000 m kmenů stromů listnatých, průměru přes 500 do 700 mm</t>
  </si>
  <si>
    <t>25</t>
  </si>
  <si>
    <t>162201417</t>
  </si>
  <si>
    <t>Vodorovné přemístění kmenů stromů jehličnatých do 1 km D kmene přes 500 do 700 mm</t>
  </si>
  <si>
    <t>1875786982</t>
  </si>
  <si>
    <t>Vodorovné přemístění větví, kmenů nebo pařezů s naložením, složením a dopravou do 1000 m kmenů stromů jehličnatých, průměru přes 500 do 700 mm</t>
  </si>
  <si>
    <t>26</t>
  </si>
  <si>
    <t>162201423</t>
  </si>
  <si>
    <t>Vodorovné přemístění pařezů do 1 km D přes 500 do 700 mm</t>
  </si>
  <si>
    <t>-1079957498</t>
  </si>
  <si>
    <t>Vodorovné přemístění větví, kmenů nebo pařezů s naložením, složením a dopravou do 1000 m pařezů kmenů, průměru přes 500 do 700 mm</t>
  </si>
  <si>
    <t>27</t>
  </si>
  <si>
    <t>162201500</t>
  </si>
  <si>
    <t>Vodorovné přemístění větví stromů listnatých do 1 km D kmene přes 900 do 1100 mm</t>
  </si>
  <si>
    <t>-1040691051</t>
  </si>
  <si>
    <t>Vodorovné přemístění větví, kmenů nebo pařezů s naložením, složením a dopravou do 1000 m větví stromů listnatých, průměru kmene přes 900 do 1100 mm</t>
  </si>
  <si>
    <t>28</t>
  </si>
  <si>
    <t>162201501</t>
  </si>
  <si>
    <t>Vodorovné přemístění větví stromů listnatých do 1 km D kmene přes 1100 do 1300 mm</t>
  </si>
  <si>
    <t>833413748</t>
  </si>
  <si>
    <t>Vodorovné přemístění větví, kmenů nebo pařezů s naložením, složením a dopravou do 1000 m větví stromů listnatých, průměru kmene přes 1100 do 1300 mm</t>
  </si>
  <si>
    <t>29</t>
  </si>
  <si>
    <t>162201502</t>
  </si>
  <si>
    <t>Vodorovné přemístění větví stromů listnatých do 1 km D kmene přes 1300 do 1500 mm</t>
  </si>
  <si>
    <t>1864322736</t>
  </si>
  <si>
    <t>Vodorovné přemístění větví, kmenů nebo pařezů s naložením, složením a dopravou do 1000 m větví stromů listnatých, průměru kmene přes 1300 do 1500 mm</t>
  </si>
  <si>
    <t>30</t>
  </si>
  <si>
    <t>162201510</t>
  </si>
  <si>
    <t>Vodorovné přemístění kmenů stromů listnatých do 1 km D kmene přes 900 do 1100 mm</t>
  </si>
  <si>
    <t>-1046508813</t>
  </si>
  <si>
    <t>Vodorovné přemístění větví, kmenů nebo pařezů s naložením, složením a dopravou do 1000 m kmenů stromů listnatých, průměru přes 900 do 1100 mm</t>
  </si>
  <si>
    <t>31</t>
  </si>
  <si>
    <t>162201511</t>
  </si>
  <si>
    <t>Vodorovné přemístění kmenů stromů listnatých do 1 km D kmene přes 1100 do 1300 mm</t>
  </si>
  <si>
    <t>1049725090</t>
  </si>
  <si>
    <t>Vodorovné přemístění větví, kmenů nebo pařezů s naložením, složením a dopravou do 1000 m kmenů stromů listnatých, průměru přes 1100 do 1300 mm</t>
  </si>
  <si>
    <t>32</t>
  </si>
  <si>
    <t>162201512</t>
  </si>
  <si>
    <t>Vodorovné přemístění kmenů stromů listnatých do 1 km D kmene přes 1300 do 1500 mm</t>
  </si>
  <si>
    <t>1740459009</t>
  </si>
  <si>
    <t>Vodorovné přemístění větví, kmenů nebo pařezů s naložením, složením a dopravou do 1000 m kmenů stromů listnatých, průměru přes 1300 do 1500 mm</t>
  </si>
  <si>
    <t>33</t>
  </si>
  <si>
    <t>162201520</t>
  </si>
  <si>
    <t>Vodorovné přemístění pařezů do 1 km D přes 900 do 1100 mm</t>
  </si>
  <si>
    <t>1337781517</t>
  </si>
  <si>
    <t>Vodorovné přemístění větví, kmenů nebo pařezů s naložením, složením a dopravou do 1000 m pařezů kmenů, průměru přes 900 do 1100 mm</t>
  </si>
  <si>
    <t>34</t>
  </si>
  <si>
    <t>162201521</t>
  </si>
  <si>
    <t>Vodorovné přemístění pařezů do 1 km D přes 1100 do 1300 mm</t>
  </si>
  <si>
    <t>-404524164</t>
  </si>
  <si>
    <t>Vodorovné přemístění větví, kmenů nebo pařezů s naložením, složením a dopravou do 1000 m pařezů kmenů, průměru přes 1100 do 1300 mm</t>
  </si>
  <si>
    <t>35</t>
  </si>
  <si>
    <t>162201522</t>
  </si>
  <si>
    <t>Vodorovné přemístění pařezů do 1 km D přes 1300 do 1500 mm</t>
  </si>
  <si>
    <t>-1017240029</t>
  </si>
  <si>
    <t>Vodorovné přemístění větví, kmenů nebo pařezů s naložením, složením a dopravou do 1000 m pařezů kmenů, průměru přes 1300 do 1500 mm</t>
  </si>
  <si>
    <t>36</t>
  </si>
  <si>
    <t>162301501</t>
  </si>
  <si>
    <t>Vodorovné přemístění křovin do 5 km D kmene do 100 mm</t>
  </si>
  <si>
    <t>-1157322177</t>
  </si>
  <si>
    <t>Vodorovné přemístění smýcených křovin do průměru kmene 100 mm na vzdálenost do 5 000 m</t>
  </si>
  <si>
    <t>37</t>
  </si>
  <si>
    <t>162301933</t>
  </si>
  <si>
    <t>Příplatek k vodorovnému přemístění větví stromů listnatých D kmene přes 500 do 700 mm ZKD 1 km</t>
  </si>
  <si>
    <t>-771186772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</si>
  <si>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</si>
  <si>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2*5 'Přepočtené koeficientem množství</t>
  </si>
  <si>
    <t>38</t>
  </si>
  <si>
    <t>162301935</t>
  </si>
  <si>
    <t>Příplatek k vodorovnému přemístění větví stromů listnatých D kmene přes 900 do 1100 mm ZKD 1 km</t>
  </si>
  <si>
    <t>-1433355294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</si>
  <si>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</si>
  <si>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2*2 'Přepočtené koeficientem množství</t>
  </si>
  <si>
    <t>39</t>
  </si>
  <si>
    <t>162301936</t>
  </si>
  <si>
    <t>Příplatek k vodorovnému přemístění větví stromů listnatých D kmene přes 1100 do 1300 mm ZKD 1 km</t>
  </si>
  <si>
    <t>874935154</t>
  </si>
  <si>
    <t>Vodorovné přemístění větví, kmenů nebo pařezů s naložením, složením a dopravou Příplatek k cenám za každých dalších i započatých 1000 m přes 1000 m větví stromů listnatých, průměru kmene přes 1100 do 1300 mm</t>
  </si>
  <si>
    <t>1*5 'Přepočtené koeficientem množství</t>
  </si>
  <si>
    <t>40</t>
  </si>
  <si>
    <t>162301937</t>
  </si>
  <si>
    <t>Příplatek k vodorovnému přemístění větví stromů listnatých D kmene přes 1300 do 1500 mm ZKD 1 km</t>
  </si>
  <si>
    <t>402860579</t>
  </si>
  <si>
    <t>Vodorovné přemístění větví, kmenů nebo pařezů s naložením, složením a dopravou Příplatek k cenám za každých dalších i započatých 1000 m přes 1000 m větví stromů listnatých, průměru kmene přes 1300 do 1500 mm</t>
  </si>
  <si>
    <t>6*5 'Přepočtené koeficientem množství</t>
  </si>
  <si>
    <t>41</t>
  </si>
  <si>
    <t>162301943</t>
  </si>
  <si>
    <t>Příplatek k vodorovnému přemístění větví stromů jehličnatých D kmene přes 500 do 700 mm ZKD 1 km</t>
  </si>
  <si>
    <t>2111067716</t>
  </si>
  <si>
    <t>Vodorovné přemístění větví, kmenů nebo pařezů s naložením, složením a dopravou Příplatek k cenám za každých dalších i započatých 1000 m přes 1000 m větví stromů jehličnatých, o průměru kmene přes 500 do 700 mm</t>
  </si>
  <si>
    <t>42</t>
  </si>
  <si>
    <t>162301953</t>
  </si>
  <si>
    <t>Příplatek k vodorovnému přemístění kmenů stromů listnatých D kmene přes 500 do 700 mm ZKD 1 km</t>
  </si>
  <si>
    <t>2060596271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</si>
  <si>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</si>
  <si>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43</t>
  </si>
  <si>
    <t>162301955</t>
  </si>
  <si>
    <t>Příplatek k vodorovnému přemístění kmenů stromů listnatých D kmene přes 900 do 1100 mm ZKD 1 km</t>
  </si>
  <si>
    <t>729949999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</si>
  <si>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</si>
  <si>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44</t>
  </si>
  <si>
    <t>162301956</t>
  </si>
  <si>
    <t>Příplatek k vodorovnému přemístění kmenů stromů listnatých D kmene přes 1100 do 1300 mm ZKD 1 km</t>
  </si>
  <si>
    <t>212993983</t>
  </si>
  <si>
    <t>Vodorovné přemístění větví, kmenů nebo pařezů s naložením, složením a dopravou Příplatek k cenám za každých dalších i započatých 1000 m přes 1000 m kmenů stromů listnatých, o průměru přes 1100 do 1300 mm</t>
  </si>
  <si>
    <t>45</t>
  </si>
  <si>
    <t>162301957</t>
  </si>
  <si>
    <t>Příplatek k vodorovnému přemístění kmenů stromů listnatých D kmene přes 1300 do 1500 mm ZKD 1 km</t>
  </si>
  <si>
    <t>-1881110795</t>
  </si>
  <si>
    <t>Vodorovné přemístění větví, kmenů nebo pařezů s naložením, složením a dopravou Příplatek k cenám za každých dalších i započatých 1000 m přes 1000 m kmenů stromů listnatých, o průměru přes 1300 do 1500 mm</t>
  </si>
  <si>
    <t>46</t>
  </si>
  <si>
    <t>162301963</t>
  </si>
  <si>
    <t>Příplatek k vodorovnému přemístění kmenů stromů jehličnatých D kmene přes 500 do 700 mm ZKD 1 km</t>
  </si>
  <si>
    <t>1817560522</t>
  </si>
  <si>
    <t>Vodorovné přemístění větví, kmenů nebo pařezů s naložením, složením a dopravou Příplatek k cenám za každých dalších i započatých 1000 m přes 1000 m kmenů stromů jehličnatých, průměru přes 500 do 700 mm</t>
  </si>
  <si>
    <t>47</t>
  </si>
  <si>
    <t>162301973</t>
  </si>
  <si>
    <t>Příplatek k vodorovnému přemístění pařezů D přes 500 do 700 mm ZKD 1 km</t>
  </si>
  <si>
    <t>-680377105</t>
  </si>
  <si>
    <t>Vodorovné přemístění větví, kmenů nebo pařezů s naložením, složením a dopravou Příplatek k cenám za každých dalších i započatých 1000 m přes 1000 m pařezů kmenů, průměru přes 500 do 700 mm</t>
  </si>
  <si>
    <t>3*5 'Přepočtené koeficientem množství</t>
  </si>
  <si>
    <t>48</t>
  </si>
  <si>
    <t>162301975</t>
  </si>
  <si>
    <t>Příplatek k vodorovnému přemístění pařezů D přes 900 do 1100 mm ZKD 1 km</t>
  </si>
  <si>
    <t>859181545</t>
  </si>
  <si>
    <t>Vodorovné přemístění větví, kmenů nebo pařezů s naložením, složením a dopravou Příplatek k cenám za každých dalších i započatých 1000 m přes 1000 m pařezů kmenů, průměru přes 900 do 1100 mm</t>
  </si>
  <si>
    <t>49</t>
  </si>
  <si>
    <t>162301976</t>
  </si>
  <si>
    <t>Příplatek k vodorovnému přemístění pařezů D přes 1100 do 1300 mm ZKD 1 km</t>
  </si>
  <si>
    <t>345728460</t>
  </si>
  <si>
    <t>Vodorovné přemístění větví, kmenů nebo pařezů s naložením, složením a dopravou Příplatek k cenám za každých dalších i započatých 1000 m přes 1000 m pařezů kmenů, průměru přes 1100 do 1300 mm</t>
  </si>
  <si>
    <t>50</t>
  </si>
  <si>
    <t>162301977</t>
  </si>
  <si>
    <t>Příplatek k vodorovnému přemístění pařezů D přes 1300 do 1500 mm ZKD 1 km</t>
  </si>
  <si>
    <t>-1977760992</t>
  </si>
  <si>
    <t>Vodorovné přemístění větví, kmenů nebo pařezů s naložením, složením a dopravou Příplatek k cenám za každých dalších i započatých 1000 m přes 1000 m pařezů kmenů, průměru přes 1300 do 1500 mm</t>
  </si>
  <si>
    <t>51</t>
  </si>
  <si>
    <t>162751117</t>
  </si>
  <si>
    <t>Vodorovné přemístění do 10000 m výkopku/sypaniny z horniny třídy těžitelnosti I, skupiny 1 až 3</t>
  </si>
  <si>
    <t>-67886099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</si>
  <si>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</si>
  <si>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200,1-151,674</t>
  </si>
  <si>
    <t>52</t>
  </si>
  <si>
    <t>171201231</t>
  </si>
  <si>
    <t>Poplatek za uložení zeminy a kamení na recyklační skládce (skládkovné) kód odpadu 17 05 04</t>
  </si>
  <si>
    <t>t</t>
  </si>
  <si>
    <t>-711412297</t>
  </si>
  <si>
    <t>Poplatek za uložení stavebního odpadu na recyklační skládce (skládkovné) zeminy a kamení zatříděného do Katalogu odpadů pod kódem 17 05 04</t>
  </si>
  <si>
    <t>48,426*1,8 'Přepočtené koeficientem množství</t>
  </si>
  <si>
    <t>53</t>
  </si>
  <si>
    <t>174101101</t>
  </si>
  <si>
    <t>Zásyp jam, šachet rýh nebo kolem objektů sypaninou se zhutněním</t>
  </si>
  <si>
    <t>-1655969046</t>
  </si>
  <si>
    <t>Zásyp sypaninou z jakékoliv horniny strojně s uložením výkopku ve vrstvách se zhutněním jam, šachet, rýh nebo kolem objektů v těchto vykopávkách</t>
  </si>
  <si>
    <t>200,1-20,7-27,726</t>
  </si>
  <si>
    <t>54</t>
  </si>
  <si>
    <t>181351103</t>
  </si>
  <si>
    <t>Rozprostření ornice tl vrstvy do 200 mm pl přes 100 do 500 m2 v rovině nebo ve svahu do 1:5 strojně</t>
  </si>
  <si>
    <t>1238564640</t>
  </si>
  <si>
    <t>Rozprostření a urovnání ornice v rovině nebo ve svahu sklonu do 1:5 strojně při souvislé ploše přes 100 do 500 m2, tl. vrstvy do 200 mm</t>
  </si>
  <si>
    <t>55</t>
  </si>
  <si>
    <t>181951112</t>
  </si>
  <si>
    <t>Úprava pláně v hornině třídy těžitelnosti I skupiny 1 až 3 se zhutněním strojně</t>
  </si>
  <si>
    <t>17367461</t>
  </si>
  <si>
    <t>Úprava pláně vyrovnáním výškových rozdílů strojně v hornině třídy těžitelnosti I, skupiny 1 až 3 se zhutněním</t>
  </si>
  <si>
    <t>Zakládání</t>
  </si>
  <si>
    <t>56</t>
  </si>
  <si>
    <t>213141111</t>
  </si>
  <si>
    <t>Zřízení vrstvy z geotextilie v rovině nebo ve sklonu do 1:5 š do 3 m</t>
  </si>
  <si>
    <t>1025099130</t>
  </si>
  <si>
    <t>Zřízení vrstvy z geotextilie filtrační, separační, odvodňovací, ochranné, výztužné nebo protierozní v rovině nebo ve sklonu do 1:5, šířky do 3 m</t>
  </si>
  <si>
    <t>30*1,5"hřiště</t>
  </si>
  <si>
    <t>57</t>
  </si>
  <si>
    <t>M</t>
  </si>
  <si>
    <t>69311270</t>
  </si>
  <si>
    <t>geotextilie netkaná separační, ochranná, filtrační, drenážní PES 400g/m2</t>
  </si>
  <si>
    <t>140099787</t>
  </si>
  <si>
    <t>45*1,1845 'Přepočtené koeficientem množství</t>
  </si>
  <si>
    <t>Svislé a kompletní konstrukce</t>
  </si>
  <si>
    <t>58</t>
  </si>
  <si>
    <t>359901211</t>
  </si>
  <si>
    <t>Monitoring stoky jakékoli výšky na nové kanalizaci</t>
  </si>
  <si>
    <t>434882856</t>
  </si>
  <si>
    <t>Monitoring stok (kamerový systém) jakékoli výšky nová kanalizace</t>
  </si>
  <si>
    <t>Vodorovné konstrukce</t>
  </si>
  <si>
    <t>59</t>
  </si>
  <si>
    <t>452311131</t>
  </si>
  <si>
    <t>Podkladní desky z betonu prostého bez zvýšených nároků na prostředí tř. C 12/15 otevřený výkop</t>
  </si>
  <si>
    <t>-1957607989</t>
  </si>
  <si>
    <t>Podkladní a zajišťovací konstrukce z betonu prostého v otevřeném výkopu bez zvýšených nároků na prostředí desky pod potrubí, stoky a drobné objekty z betonu tř. C 12/15</t>
  </si>
  <si>
    <t>138*1*0,15</t>
  </si>
  <si>
    <t>60</t>
  </si>
  <si>
    <t>452368211</t>
  </si>
  <si>
    <t>Výztuž podkladních desek nebo bloků nebo pražců otevřený výkop ze svařovaných sítí Kari</t>
  </si>
  <si>
    <t>-1626412476</t>
  </si>
  <si>
    <t>Výztuž podkladních desek, bloků nebo pražců v otevřeném výkopu ze svařovaných sítí typu Kari</t>
  </si>
  <si>
    <t>138*0,004</t>
  </si>
  <si>
    <t>61</t>
  </si>
  <si>
    <t>452386111</t>
  </si>
  <si>
    <t>Vyrovnávací prstence z betonu prostého tř. C 25/30 v do 100 mm</t>
  </si>
  <si>
    <t>-1961181552</t>
  </si>
  <si>
    <t>Podkladní a vyrovnávací konstrukce z betonu vyrovnávací prstence z prostého betonu tř. C 25/30 pod poklopy a mříže, výšky do 100 mm</t>
  </si>
  <si>
    <t>Trubní vedení</t>
  </si>
  <si>
    <t>62</t>
  </si>
  <si>
    <t>831362121</t>
  </si>
  <si>
    <t>Montáž potrubí z trub kameninových hrdlových s integrovaným těsněním výkop sklon do 20 % DN 250</t>
  </si>
  <si>
    <t>1400870223</t>
  </si>
  <si>
    <t>Montáž potrubí z trub kameninových hrdlových s integrovaným těsněním v otevřeném výkopu ve sklonu do 20 % DN 250</t>
  </si>
  <si>
    <t>63</t>
  </si>
  <si>
    <t>59710702</t>
  </si>
  <si>
    <t>trouba kameninová glazovaná DN 250 dl 2,50m spojovací systém C Třida 160</t>
  </si>
  <si>
    <t>2058751790</t>
  </si>
  <si>
    <t>138*1,015 'Přepočtené koeficientem množství</t>
  </si>
  <si>
    <t>64</t>
  </si>
  <si>
    <t>837362221</t>
  </si>
  <si>
    <t>Montáž kameninových tvarovek jednoosých s integrovaným těsněním otevřený výkop DN 250</t>
  </si>
  <si>
    <t>-1469580107</t>
  </si>
  <si>
    <t>Montáž kameninových tvarovek na potrubí z trub kameninových v otevřeném výkopu s integrovaným těsněním jednoosých DN 250</t>
  </si>
  <si>
    <t>65</t>
  </si>
  <si>
    <t>59710846</t>
  </si>
  <si>
    <t>trouba kameninová glazovaná zkrácená DN 250 dl 60(75)cm třída 160 spojovací systém C</t>
  </si>
  <si>
    <t>-1422168678</t>
  </si>
  <si>
    <t>3*1,015 'Přepočtené koeficientem množství</t>
  </si>
  <si>
    <t>66</t>
  </si>
  <si>
    <t>59710876</t>
  </si>
  <si>
    <t>trouba kameninová glazovaná zkrácená bez hrdla DN 250 dl 60(75)cm třída 160 spojovací systém C</t>
  </si>
  <si>
    <t>257672253</t>
  </si>
  <si>
    <t>4*1,015 'Přepočtené koeficientem množství</t>
  </si>
  <si>
    <t>67</t>
  </si>
  <si>
    <t>837394111</t>
  </si>
  <si>
    <t>Montáž kameninových útesů s hrdlem DN 400</t>
  </si>
  <si>
    <t>1375295900</t>
  </si>
  <si>
    <t>Montáž kameninových útesů s hrdlem na potrubí betonovém a železobetonovém DN 400</t>
  </si>
  <si>
    <t>68</t>
  </si>
  <si>
    <t>892372121</t>
  </si>
  <si>
    <t>Tlaková zkouška vzduchem potrubí DN 300 těsnícím vakem ucpávkovým</t>
  </si>
  <si>
    <t>úsek</t>
  </si>
  <si>
    <t>-1409700884</t>
  </si>
  <si>
    <t>Tlakové zkoušky vzduchem těsnícími vaky ucpávkovými DN 300</t>
  </si>
  <si>
    <t>69</t>
  </si>
  <si>
    <t>89377R</t>
  </si>
  <si>
    <t>Výřez na šachtě a napojení potrubí 250</t>
  </si>
  <si>
    <t>1506713357</t>
  </si>
  <si>
    <t>70</t>
  </si>
  <si>
    <t>894411311</t>
  </si>
  <si>
    <t>Osazení betonových nebo železobetonových dílců pro šachty skruží rovných</t>
  </si>
  <si>
    <t>-1736584210</t>
  </si>
  <si>
    <t>71</t>
  </si>
  <si>
    <t>59224068</t>
  </si>
  <si>
    <t>skruž betonová DN 1000x500 PS, 100x50x12cm</t>
  </si>
  <si>
    <t>1380956925</t>
  </si>
  <si>
    <t>72</t>
  </si>
  <si>
    <t>59224066</t>
  </si>
  <si>
    <t>skruž betonová DN 1000x250 PS, 100x25x12cm</t>
  </si>
  <si>
    <t>1887308172</t>
  </si>
  <si>
    <t>73</t>
  </si>
  <si>
    <t>894412411</t>
  </si>
  <si>
    <t>Osazení betonových nebo železobetonových dílců pro šachty skruží přechodových</t>
  </si>
  <si>
    <t>-2015679166</t>
  </si>
  <si>
    <t>74</t>
  </si>
  <si>
    <t>59224167</t>
  </si>
  <si>
    <t>skruž betonová přechodová 62,5/100x60x12cm, stupadla poplastovaná</t>
  </si>
  <si>
    <t>420681825</t>
  </si>
  <si>
    <t>75</t>
  </si>
  <si>
    <t>894414111</t>
  </si>
  <si>
    <t>Osazení betonových nebo železobetonových dílců pro šachty skruží základových (dno)</t>
  </si>
  <si>
    <t>-1481911597</t>
  </si>
  <si>
    <t>76</t>
  </si>
  <si>
    <t>59224338</t>
  </si>
  <si>
    <t>dno betonové šachty kanalizační přímé 100x80x50cm</t>
  </si>
  <si>
    <t>-1154701034</t>
  </si>
  <si>
    <t>77</t>
  </si>
  <si>
    <t>894414211</t>
  </si>
  <si>
    <t>Osazení betonových nebo železobetonových dílců pro šachty desek zákrytových</t>
  </si>
  <si>
    <t>-1581883038</t>
  </si>
  <si>
    <t>78</t>
  </si>
  <si>
    <t>59224075</t>
  </si>
  <si>
    <t>deska betonová zákrytová k ukončení šachet 1000/625x200mm</t>
  </si>
  <si>
    <t>851807987</t>
  </si>
  <si>
    <t>79</t>
  </si>
  <si>
    <t>899104112</t>
  </si>
  <si>
    <t>Osazení poklopů litinových nebo ocelových včetně rámů pro třídu zatížení D400, E600</t>
  </si>
  <si>
    <t>1020200658</t>
  </si>
  <si>
    <t>Osazení poklopů litinových a ocelových včetně rámů pro třídu zatížení D400, E600</t>
  </si>
  <si>
    <t>80</t>
  </si>
  <si>
    <t>63126036</t>
  </si>
  <si>
    <t>poklop šachtový s kompozitním rámem kruhový DN 600 A15</t>
  </si>
  <si>
    <t>-1099705419</t>
  </si>
  <si>
    <t>81</t>
  </si>
  <si>
    <t>899623141</t>
  </si>
  <si>
    <t>Obetonování potrubí nebo zdiva stok betonem prostým tř. C 12/15 v otevřeném výkopu</t>
  </si>
  <si>
    <t>1429681175</t>
  </si>
  <si>
    <t>Obetonování potrubí nebo zdiva stok betonem prostým v otevřeném výkopu, betonem tř. C 12/15</t>
  </si>
  <si>
    <t>138*0,25</t>
  </si>
  <si>
    <t>-(PI*0,125*0,125*138)</t>
  </si>
  <si>
    <t>Součet</t>
  </si>
  <si>
    <t>Ostatní konstrukce a práce, bourání</t>
  </si>
  <si>
    <t>82</t>
  </si>
  <si>
    <t>96607182R</t>
  </si>
  <si>
    <t>Rozebrání a zpětná montáž oplocení z drátěného pletiva se čtvercovými oky v přes 1,6 do 2,0 m</t>
  </si>
  <si>
    <t>525663761</t>
  </si>
  <si>
    <t>Poznámka k položce:_x000d_
včetně jednoho sloupku</t>
  </si>
  <si>
    <t>83</t>
  </si>
  <si>
    <t>968R</t>
  </si>
  <si>
    <t>přípomocné a ostatní práce vč. přípomocného materiálu</t>
  </si>
  <si>
    <t>HR</t>
  </si>
  <si>
    <t>995174303</t>
  </si>
  <si>
    <t>Poznámka k položce:_x000d_
čerpáno na základě odsouhlasení TDS</t>
  </si>
  <si>
    <t>998</t>
  </si>
  <si>
    <t>Přesun hmot</t>
  </si>
  <si>
    <t>84</t>
  </si>
  <si>
    <t>998275101</t>
  </si>
  <si>
    <t>Přesun hmot pro trubní vedení z trub kameninových otevřený výkop</t>
  </si>
  <si>
    <t>2086102420</t>
  </si>
  <si>
    <t>Přesun hmot pro trubní vedení hloubené z trub kameninových pro kanalizace v otevřeném výkopu dopravní vzdálenost do 15 m</t>
  </si>
  <si>
    <t>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</si>
  <si>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</si>
  <si>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</si>
  <si>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</si>
  <si>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</si>
  <si>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</si>
  <si>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</si>
  <si>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</si>
  <si>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</si>
  <si>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</si>
  <si>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</si>
  <si>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</si>
  <si>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-1850454914</t>
  </si>
  <si>
    <t>012303000</t>
  </si>
  <si>
    <t>Geodetické práce po výstavbě</t>
  </si>
  <si>
    <t>2090570980</t>
  </si>
  <si>
    <t>013254000</t>
  </si>
  <si>
    <t>Dokumentace skutečného provedení stavby</t>
  </si>
  <si>
    <t>-1273070342</t>
  </si>
  <si>
    <t>VRN3</t>
  </si>
  <si>
    <t>Zařízení staveniště</t>
  </si>
  <si>
    <t>032903000</t>
  </si>
  <si>
    <t>Náklady na provoz a údržbu vybavení staveniště</t>
  </si>
  <si>
    <t>1678353673</t>
  </si>
  <si>
    <t>034203000</t>
  </si>
  <si>
    <t>Opatření na ochranu pozemků sousedních se staveništěm</t>
  </si>
  <si>
    <t>-1846710984</t>
  </si>
  <si>
    <t>VRN6</t>
  </si>
  <si>
    <t>Územní vlivy</t>
  </si>
  <si>
    <t>062303000</t>
  </si>
  <si>
    <t>Použití nezvyklých dopravních prostředků</t>
  </si>
  <si>
    <t>1731396983</t>
  </si>
  <si>
    <t>Poznámka k položce:_x000d_
doprava materiálu podmáčeným terénem bude zvolena dle technologie zhotovitele</t>
  </si>
  <si>
    <t>062503000</t>
  </si>
  <si>
    <t>Složitý terén staveniště</t>
  </si>
  <si>
    <t>1147143600</t>
  </si>
  <si>
    <t>Poznámka k položce:_x000d_
podmáčený terén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</si>
</sst>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20230125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Přeložka kanalizace z areálu koupaliště N. Bor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Nový Bor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25. 1. 2023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Nový Bor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KL-Plan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SO 01 Kanalizace'!J30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SO 01 Kanalizace'!P124</f>
        <v>0</v>
      </c>
      <c r="AV95" s="127">
        <f>'01 - SO 01 Kanalizace'!J33</f>
        <v>0</v>
      </c>
      <c r="AW95" s="127">
        <f>'01 - SO 01 Kanalizace'!J34</f>
        <v>0</v>
      </c>
      <c r="AX95" s="127">
        <f>'01 - SO 01 Kanalizace'!J35</f>
        <v>0</v>
      </c>
      <c r="AY95" s="127">
        <f>'01 - SO 01 Kanalizace'!J36</f>
        <v>0</v>
      </c>
      <c r="AZ95" s="127">
        <f>'01 - SO 01 Kanalizace'!F33</f>
        <v>0</v>
      </c>
      <c r="BA95" s="127">
        <f>'01 - SO 01 Kanalizace'!F34</f>
        <v>0</v>
      </c>
      <c r="BB95" s="127">
        <f>'01 - SO 01 Kanalizace'!F35</f>
        <v>0</v>
      </c>
      <c r="BC95" s="127">
        <f>'01 - SO 01 Kanalizace'!F36</f>
        <v>0</v>
      </c>
      <c r="BD95" s="129">
        <f>'01 - SO 01 Kanalizace'!F37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VRN'!J30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31">
        <v>0</v>
      </c>
      <c r="AT96" s="132">
        <f>ROUND(SUM(AV96:AW96),2)</f>
        <v>0</v>
      </c>
      <c r="AU96" s="133">
        <f>'02 - VRN'!P120</f>
        <v>0</v>
      </c>
      <c r="AV96" s="132">
        <f>'02 - VRN'!J33</f>
        <v>0</v>
      </c>
      <c r="AW96" s="132">
        <f>'02 - VRN'!J34</f>
        <v>0</v>
      </c>
      <c r="AX96" s="132">
        <f>'02 - VRN'!J35</f>
        <v>0</v>
      </c>
      <c r="AY96" s="132">
        <f>'02 - VRN'!J36</f>
        <v>0</v>
      </c>
      <c r="AZ96" s="132">
        <f>'02 - VRN'!F33</f>
        <v>0</v>
      </c>
      <c r="BA96" s="132">
        <f>'02 - VRN'!F34</f>
        <v>0</v>
      </c>
      <c r="BB96" s="132">
        <f>'02 - VRN'!F35</f>
        <v>0</v>
      </c>
      <c r="BC96" s="132">
        <f>'02 - VRN'!F36</f>
        <v>0</v>
      </c>
      <c r="BD96" s="134">
        <f>'02 - VRN'!F37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wp12oNZzsGYQGO24Q2ruUU3KA2N1dWz40xEVVFaZ1V2JyNixXu+xIhFkI8VYdFONYxCRv2mE+jJYEEK3i8z3CQ==" hashValue="tCw1+xCKJd7EH7k7nq/ohYYDzUbvL/YIJ7pMv4ieVipPbbHc8BRViFNYOYsFBZQ7Yj1kZBj/haQmr/WRMNgI7A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SO 01 Kanalizace'!C2" display="/"/>
    <hyperlink ref="A96" location="'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Přeložka kanalizace z areálu koupaliště N. Bor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ROUND((SUM(BE124:BE338)),  2)</f>
        <v>0</v>
      </c>
      <c r="G33" s="37"/>
      <c r="H33" s="37"/>
      <c r="I33" s="154">
        <v>0.20999999999999999</v>
      </c>
      <c r="J33" s="153">
        <f>ROUND(((SUM(BE124:BE338))*I33),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ROUND((SUM(BF124:BF338)),  2)</f>
        <v>0</v>
      </c>
      <c r="G34" s="37"/>
      <c r="H34" s="37"/>
      <c r="I34" s="154">
        <v>0.14999999999999999</v>
      </c>
      <c r="J34" s="153">
        <f>ROUND(((SUM(BF124:BF338))*I34),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ROUND((SUM(BG124:BG338)),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ROUND((SUM(BH124:BH338)),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ROUND((SUM(BI124:BI338)),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Přeložka kanalizace z areálu koupaliště N. Bor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SO 01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Nový Bor</v>
      </c>
      <c r="G89" s="39"/>
      <c r="H89" s="39"/>
      <c r="I89" s="31" t="s">
        <v>22</v>
      </c>
      <c r="J89" s="78" t="str">
        <f>IF(J12="","",J12)</f>
        <v>25. 1. 2023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Nový Bor</v>
      </c>
      <c r="G91" s="39"/>
      <c r="H91" s="39"/>
      <c r="I91" s="31" t="s">
        <v>30</v>
      </c>
      <c r="J91" s="35" t="str">
        <f>E21</f>
        <v>KL-Plan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99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100</v>
      </c>
      <c r="E99" s="187"/>
      <c r="F99" s="187"/>
      <c r="G99" s="187"/>
      <c r="H99" s="187"/>
      <c r="I99" s="187"/>
      <c r="J99" s="188">
        <f>J263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101</v>
      </c>
      <c r="E100" s="187"/>
      <c r="F100" s="187"/>
      <c r="G100" s="187"/>
      <c r="H100" s="187"/>
      <c r="I100" s="187"/>
      <c r="J100" s="188">
        <f>J270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102</v>
      </c>
      <c r="E101" s="187"/>
      <c r="F101" s="187"/>
      <c r="G101" s="187"/>
      <c r="H101" s="187"/>
      <c r="I101" s="187"/>
      <c r="J101" s="188">
        <f>J273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103</v>
      </c>
      <c r="E102" s="187"/>
      <c r="F102" s="187"/>
      <c r="G102" s="187"/>
      <c r="H102" s="187"/>
      <c r="I102" s="187"/>
      <c r="J102" s="188">
        <f>J282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104</v>
      </c>
      <c r="E103" s="187"/>
      <c r="F103" s="187"/>
      <c r="G103" s="187"/>
      <c r="H103" s="187"/>
      <c r="I103" s="187"/>
      <c r="J103" s="188">
        <f>J329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105</v>
      </c>
      <c r="E104" s="187"/>
      <c r="F104" s="187"/>
      <c r="G104" s="187"/>
      <c r="H104" s="187"/>
      <c r="I104" s="187"/>
      <c r="J104" s="188">
        <f>J336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Přeložka kanalizace z areálu koupaliště N. Bor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91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01 - SO 01 Kanalizace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Nový Bor</v>
      </c>
      <c r="G118" s="39"/>
      <c r="H118" s="39"/>
      <c r="I118" s="31" t="s">
        <v>22</v>
      </c>
      <c r="J118" s="78" t="str">
        <f>IF(J12="","",J12)</f>
        <v>25. 1. 2023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>Město Nový Bor</v>
      </c>
      <c r="G120" s="39"/>
      <c r="H120" s="39"/>
      <c r="I120" s="31" t="s">
        <v>30</v>
      </c>
      <c r="J120" s="35" t="str">
        <f>E21</f>
        <v>KL-Plan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IF(E18="","",E18)</f>
        <v>Vyplň údaj</v>
      </c>
      <c r="G121" s="39"/>
      <c r="H121" s="39"/>
      <c r="I121" s="31" t="s">
        <v>33</v>
      </c>
      <c r="J121" s="35" t="str">
        <f>E24</f>
        <v>J. Nešněra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107</v>
      </c>
      <c r="D123" s="193" t="s">
        <v>61</v>
      </c>
      <c r="E123" s="193" t="s">
        <v>57</v>
      </c>
      <c r="F123" s="193" t="s">
        <v>58</v>
      </c>
      <c r="G123" s="193" t="s">
        <v>108</v>
      </c>
      <c r="H123" s="193" t="s">
        <v>109</v>
      </c>
      <c r="I123" s="193" t="s">
        <v>110</v>
      </c>
      <c r="J123" s="193" t="s">
        <v>95</v>
      </c>
      <c r="K123" s="194" t="s">
        <v>111</v>
      </c>
      <c r="L123" s="195"/>
      <c r="M123" s="99" t="s">
        <v>1</v>
      </c>
      <c r="N123" s="100" t="s">
        <v>40</v>
      </c>
      <c r="O123" s="100" t="s">
        <v>112</v>
      </c>
      <c r="P123" s="100" t="s">
        <v>113</v>
      </c>
      <c r="Q123" s="100" t="s">
        <v>114</v>
      </c>
      <c r="R123" s="100" t="s">
        <v>115</v>
      </c>
      <c r="S123" s="100" t="s">
        <v>116</v>
      </c>
      <c r="T123" s="101" t="s">
        <v>117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118</v>
      </c>
      <c r="D124" s="39"/>
      <c r="E124" s="39"/>
      <c r="F124" s="39"/>
      <c r="G124" s="39"/>
      <c r="H124" s="39"/>
      <c r="I124" s="39"/>
      <c r="J124" s="196">
        <f>BK124</f>
        <v>0</v>
      </c>
      <c r="K124" s="39"/>
      <c r="L124" s="43"/>
      <c r="M124" s="102"/>
      <c r="N124" s="197"/>
      <c r="O124" s="103"/>
      <c r="P124" s="198">
        <f>P125</f>
        <v>0</v>
      </c>
      <c r="Q124" s="103"/>
      <c r="R124" s="198">
        <f>R125</f>
        <v>19.190101240000001</v>
      </c>
      <c r="S124" s="103"/>
      <c r="T124" s="199">
        <f>T125</f>
        <v>0.0074400000000000004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97</v>
      </c>
      <c r="BK124" s="200">
        <f>BK125</f>
        <v>0</v>
      </c>
    </row>
    <row r="125" s="12" customFormat="1" ht="25.92" customHeight="1">
      <c r="A125" s="12"/>
      <c r="B125" s="201"/>
      <c r="C125" s="202"/>
      <c r="D125" s="203" t="s">
        <v>75</v>
      </c>
      <c r="E125" s="204" t="s">
        <v>119</v>
      </c>
      <c r="F125" s="204" t="s">
        <v>120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P126+P263+P270+P273+P282+P329+P336</f>
        <v>0</v>
      </c>
      <c r="Q125" s="209"/>
      <c r="R125" s="210">
        <f>R126+R263+R270+R273+R282+R329+R336</f>
        <v>19.190101240000001</v>
      </c>
      <c r="S125" s="209"/>
      <c r="T125" s="211">
        <f>T126+T263+T270+T273+T282+T329+T336</f>
        <v>0.0074400000000000004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84</v>
      </c>
      <c r="AT125" s="213" t="s">
        <v>75</v>
      </c>
      <c r="AU125" s="213" t="s">
        <v>76</v>
      </c>
      <c r="AY125" s="212" t="s">
        <v>121</v>
      </c>
      <c r="BK125" s="214">
        <f>BK126+BK263+BK270+BK273+BK282+BK329+BK336</f>
        <v>0</v>
      </c>
    </row>
    <row r="126" s="12" customFormat="1" ht="22.8" customHeight="1">
      <c r="A126" s="12"/>
      <c r="B126" s="201"/>
      <c r="C126" s="202"/>
      <c r="D126" s="203" t="s">
        <v>75</v>
      </c>
      <c r="E126" s="215" t="s">
        <v>84</v>
      </c>
      <c r="F126" s="215" t="s">
        <v>122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SUM(P127:P262)</f>
        <v>0</v>
      </c>
      <c r="Q126" s="209"/>
      <c r="R126" s="210">
        <f>SUM(R127:R262)</f>
        <v>0.84358599999999995</v>
      </c>
      <c r="S126" s="209"/>
      <c r="T126" s="211">
        <f>SUM(T127:T262)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84</v>
      </c>
      <c r="AT126" s="213" t="s">
        <v>75</v>
      </c>
      <c r="AU126" s="213" t="s">
        <v>84</v>
      </c>
      <c r="AY126" s="212" t="s">
        <v>121</v>
      </c>
      <c r="BK126" s="214">
        <f>SUM(BK127:BK262)</f>
        <v>0</v>
      </c>
    </row>
    <row r="127" s="2" customFormat="1" ht="37.8" customHeight="1">
      <c r="A127" s="37"/>
      <c r="B127" s="38"/>
      <c r="C127" s="217" t="s">
        <v>84</v>
      </c>
      <c r="D127" s="217" t="s">
        <v>123</v>
      </c>
      <c r="E127" s="218" t="s">
        <v>124</v>
      </c>
      <c r="F127" s="219" t="s">
        <v>125</v>
      </c>
      <c r="G127" s="220" t="s">
        <v>126</v>
      </c>
      <c r="H127" s="221">
        <v>150</v>
      </c>
      <c r="I127" s="222"/>
      <c r="J127" s="223">
        <f>ROUND(I127*H127,2)</f>
        <v>0</v>
      </c>
      <c r="K127" s="219" t="s">
        <v>127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128</v>
      </c>
      <c r="AT127" s="228" t="s">
        <v>123</v>
      </c>
      <c r="AU127" s="228" t="s">
        <v>86</v>
      </c>
      <c r="AY127" s="16" t="s">
        <v>121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128</v>
      </c>
      <c r="BM127" s="228" t="s">
        <v>129</v>
      </c>
    </row>
    <row r="128" s="2" customFormat="1">
      <c r="A128" s="37"/>
      <c r="B128" s="38"/>
      <c r="C128" s="39"/>
      <c r="D128" s="230" t="s">
        <v>130</v>
      </c>
      <c r="E128" s="39"/>
      <c r="F128" s="231" t="s">
        <v>131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130</v>
      </c>
      <c r="AU128" s="16" t="s">
        <v>86</v>
      </c>
    </row>
    <row r="129" s="2" customFormat="1" ht="24.15" customHeight="1">
      <c r="A129" s="37"/>
      <c r="B129" s="38"/>
      <c r="C129" s="217" t="s">
        <v>86</v>
      </c>
      <c r="D129" s="217" t="s">
        <v>123</v>
      </c>
      <c r="E129" s="218" t="s">
        <v>132</v>
      </c>
      <c r="F129" s="219" t="s">
        <v>133</v>
      </c>
      <c r="G129" s="220" t="s">
        <v>134</v>
      </c>
      <c r="H129" s="221">
        <v>2</v>
      </c>
      <c r="I129" s="222"/>
      <c r="J129" s="223">
        <f>ROUND(I129*H129,2)</f>
        <v>0</v>
      </c>
      <c r="K129" s="219" t="s">
        <v>127</v>
      </c>
      <c r="L129" s="43"/>
      <c r="M129" s="224" t="s">
        <v>1</v>
      </c>
      <c r="N129" s="225" t="s">
        <v>41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128</v>
      </c>
      <c r="AT129" s="228" t="s">
        <v>123</v>
      </c>
      <c r="AU129" s="228" t="s">
        <v>86</v>
      </c>
      <c r="AY129" s="16" t="s">
        <v>121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84</v>
      </c>
      <c r="BK129" s="229">
        <f>ROUND(I129*H129,2)</f>
        <v>0</v>
      </c>
      <c r="BL129" s="16" t="s">
        <v>128</v>
      </c>
      <c r="BM129" s="228" t="s">
        <v>135</v>
      </c>
    </row>
    <row r="130" s="2" customFormat="1">
      <c r="A130" s="37"/>
      <c r="B130" s="38"/>
      <c r="C130" s="39"/>
      <c r="D130" s="230" t="s">
        <v>130</v>
      </c>
      <c r="E130" s="39"/>
      <c r="F130" s="231" t="s">
        <v>136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130</v>
      </c>
      <c r="AU130" s="16" t="s">
        <v>86</v>
      </c>
    </row>
    <row r="131" s="2" customFormat="1" ht="24.15" customHeight="1">
      <c r="A131" s="37"/>
      <c r="B131" s="38"/>
      <c r="C131" s="217" t="s">
        <v>137</v>
      </c>
      <c r="D131" s="217" t="s">
        <v>123</v>
      </c>
      <c r="E131" s="218" t="s">
        <v>138</v>
      </c>
      <c r="F131" s="219" t="s">
        <v>139</v>
      </c>
      <c r="G131" s="220" t="s">
        <v>134</v>
      </c>
      <c r="H131" s="221">
        <v>2</v>
      </c>
      <c r="I131" s="222"/>
      <c r="J131" s="223">
        <f>ROUND(I131*H131,2)</f>
        <v>0</v>
      </c>
      <c r="K131" s="219" t="s">
        <v>127</v>
      </c>
      <c r="L131" s="43"/>
      <c r="M131" s="224" t="s">
        <v>1</v>
      </c>
      <c r="N131" s="225" t="s">
        <v>41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128</v>
      </c>
      <c r="AT131" s="228" t="s">
        <v>123</v>
      </c>
      <c r="AU131" s="228" t="s">
        <v>86</v>
      </c>
      <c r="AY131" s="16" t="s">
        <v>121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84</v>
      </c>
      <c r="BK131" s="229">
        <f>ROUND(I131*H131,2)</f>
        <v>0</v>
      </c>
      <c r="BL131" s="16" t="s">
        <v>128</v>
      </c>
      <c r="BM131" s="228" t="s">
        <v>140</v>
      </c>
    </row>
    <row r="132" s="2" customFormat="1">
      <c r="A132" s="37"/>
      <c r="B132" s="38"/>
      <c r="C132" s="39"/>
      <c r="D132" s="230" t="s">
        <v>130</v>
      </c>
      <c r="E132" s="39"/>
      <c r="F132" s="231" t="s">
        <v>141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130</v>
      </c>
      <c r="AU132" s="16" t="s">
        <v>86</v>
      </c>
    </row>
    <row r="133" s="2" customFormat="1" ht="24.15" customHeight="1">
      <c r="A133" s="37"/>
      <c r="B133" s="38"/>
      <c r="C133" s="217" t="s">
        <v>128</v>
      </c>
      <c r="D133" s="217" t="s">
        <v>123</v>
      </c>
      <c r="E133" s="218" t="s">
        <v>142</v>
      </c>
      <c r="F133" s="219" t="s">
        <v>143</v>
      </c>
      <c r="G133" s="220" t="s">
        <v>134</v>
      </c>
      <c r="H133" s="221">
        <v>1</v>
      </c>
      <c r="I133" s="222"/>
      <c r="J133" s="223">
        <f>ROUND(I133*H133,2)</f>
        <v>0</v>
      </c>
      <c r="K133" s="219" t="s">
        <v>127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128</v>
      </c>
      <c r="AT133" s="228" t="s">
        <v>123</v>
      </c>
      <c r="AU133" s="228" t="s">
        <v>86</v>
      </c>
      <c r="AY133" s="16" t="s">
        <v>121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128</v>
      </c>
      <c r="BM133" s="228" t="s">
        <v>144</v>
      </c>
    </row>
    <row r="134" s="2" customFormat="1">
      <c r="A134" s="37"/>
      <c r="B134" s="38"/>
      <c r="C134" s="39"/>
      <c r="D134" s="230" t="s">
        <v>130</v>
      </c>
      <c r="E134" s="39"/>
      <c r="F134" s="231" t="s">
        <v>145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130</v>
      </c>
      <c r="AU134" s="16" t="s">
        <v>86</v>
      </c>
    </row>
    <row r="135" s="2" customFormat="1" ht="24.15" customHeight="1">
      <c r="A135" s="37"/>
      <c r="B135" s="38"/>
      <c r="C135" s="217" t="s">
        <v>146</v>
      </c>
      <c r="D135" s="217" t="s">
        <v>123</v>
      </c>
      <c r="E135" s="218" t="s">
        <v>147</v>
      </c>
      <c r="F135" s="219" t="s">
        <v>148</v>
      </c>
      <c r="G135" s="220" t="s">
        <v>134</v>
      </c>
      <c r="H135" s="221">
        <v>6</v>
      </c>
      <c r="I135" s="222"/>
      <c r="J135" s="223">
        <f>ROUND(I135*H135,2)</f>
        <v>0</v>
      </c>
      <c r="K135" s="219" t="s">
        <v>127</v>
      </c>
      <c r="L135" s="43"/>
      <c r="M135" s="224" t="s">
        <v>1</v>
      </c>
      <c r="N135" s="225" t="s">
        <v>41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128</v>
      </c>
      <c r="AT135" s="228" t="s">
        <v>123</v>
      </c>
      <c r="AU135" s="228" t="s">
        <v>86</v>
      </c>
      <c r="AY135" s="16" t="s">
        <v>121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84</v>
      </c>
      <c r="BK135" s="229">
        <f>ROUND(I135*H135,2)</f>
        <v>0</v>
      </c>
      <c r="BL135" s="16" t="s">
        <v>128</v>
      </c>
      <c r="BM135" s="228" t="s">
        <v>149</v>
      </c>
    </row>
    <row r="136" s="2" customFormat="1">
      <c r="A136" s="37"/>
      <c r="B136" s="38"/>
      <c r="C136" s="39"/>
      <c r="D136" s="230" t="s">
        <v>130</v>
      </c>
      <c r="E136" s="39"/>
      <c r="F136" s="231" t="s">
        <v>150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130</v>
      </c>
      <c r="AU136" s="16" t="s">
        <v>86</v>
      </c>
    </row>
    <row r="137" s="2" customFormat="1" ht="24.15" customHeight="1">
      <c r="A137" s="37"/>
      <c r="B137" s="38"/>
      <c r="C137" s="217" t="s">
        <v>151</v>
      </c>
      <c r="D137" s="217" t="s">
        <v>123</v>
      </c>
      <c r="E137" s="218" t="s">
        <v>152</v>
      </c>
      <c r="F137" s="219" t="s">
        <v>153</v>
      </c>
      <c r="G137" s="220" t="s">
        <v>134</v>
      </c>
      <c r="H137" s="221">
        <v>1</v>
      </c>
      <c r="I137" s="222"/>
      <c r="J137" s="223">
        <f>ROUND(I137*H137,2)</f>
        <v>0</v>
      </c>
      <c r="K137" s="219" t="s">
        <v>127</v>
      </c>
      <c r="L137" s="43"/>
      <c r="M137" s="224" t="s">
        <v>1</v>
      </c>
      <c r="N137" s="225" t="s">
        <v>41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128</v>
      </c>
      <c r="AT137" s="228" t="s">
        <v>123</v>
      </c>
      <c r="AU137" s="228" t="s">
        <v>86</v>
      </c>
      <c r="AY137" s="16" t="s">
        <v>121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84</v>
      </c>
      <c r="BK137" s="229">
        <f>ROUND(I137*H137,2)</f>
        <v>0</v>
      </c>
      <c r="BL137" s="16" t="s">
        <v>128</v>
      </c>
      <c r="BM137" s="228" t="s">
        <v>154</v>
      </c>
    </row>
    <row r="138" s="2" customFormat="1">
      <c r="A138" s="37"/>
      <c r="B138" s="38"/>
      <c r="C138" s="39"/>
      <c r="D138" s="230" t="s">
        <v>130</v>
      </c>
      <c r="E138" s="39"/>
      <c r="F138" s="231" t="s">
        <v>155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130</v>
      </c>
      <c r="AU138" s="16" t="s">
        <v>86</v>
      </c>
    </row>
    <row r="139" s="2" customFormat="1" ht="21.75" customHeight="1">
      <c r="A139" s="37"/>
      <c r="B139" s="38"/>
      <c r="C139" s="217" t="s">
        <v>156</v>
      </c>
      <c r="D139" s="217" t="s">
        <v>123</v>
      </c>
      <c r="E139" s="218" t="s">
        <v>157</v>
      </c>
      <c r="F139" s="219" t="s">
        <v>158</v>
      </c>
      <c r="G139" s="220" t="s">
        <v>134</v>
      </c>
      <c r="H139" s="221">
        <v>3</v>
      </c>
      <c r="I139" s="222"/>
      <c r="J139" s="223">
        <f>ROUND(I139*H139,2)</f>
        <v>0</v>
      </c>
      <c r="K139" s="219" t="s">
        <v>127</v>
      </c>
      <c r="L139" s="43"/>
      <c r="M139" s="224" t="s">
        <v>1</v>
      </c>
      <c r="N139" s="225" t="s">
        <v>41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128</v>
      </c>
      <c r="AT139" s="228" t="s">
        <v>123</v>
      </c>
      <c r="AU139" s="228" t="s">
        <v>86</v>
      </c>
      <c r="AY139" s="16" t="s">
        <v>121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84</v>
      </c>
      <c r="BK139" s="229">
        <f>ROUND(I139*H139,2)</f>
        <v>0</v>
      </c>
      <c r="BL139" s="16" t="s">
        <v>128</v>
      </c>
      <c r="BM139" s="228" t="s">
        <v>159</v>
      </c>
    </row>
    <row r="140" s="2" customFormat="1">
      <c r="A140" s="37"/>
      <c r="B140" s="38"/>
      <c r="C140" s="39"/>
      <c r="D140" s="230" t="s">
        <v>130</v>
      </c>
      <c r="E140" s="39"/>
      <c r="F140" s="231" t="s">
        <v>160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130</v>
      </c>
      <c r="AU140" s="16" t="s">
        <v>86</v>
      </c>
    </row>
    <row r="141" s="2" customFormat="1" ht="21.75" customHeight="1">
      <c r="A141" s="37"/>
      <c r="B141" s="38"/>
      <c r="C141" s="217" t="s">
        <v>161</v>
      </c>
      <c r="D141" s="217" t="s">
        <v>123</v>
      </c>
      <c r="E141" s="218" t="s">
        <v>162</v>
      </c>
      <c r="F141" s="219" t="s">
        <v>163</v>
      </c>
      <c r="G141" s="220" t="s">
        <v>134</v>
      </c>
      <c r="H141" s="221">
        <v>2</v>
      </c>
      <c r="I141" s="222"/>
      <c r="J141" s="223">
        <f>ROUND(I141*H141,2)</f>
        <v>0</v>
      </c>
      <c r="K141" s="219" t="s">
        <v>127</v>
      </c>
      <c r="L141" s="43"/>
      <c r="M141" s="224" t="s">
        <v>1</v>
      </c>
      <c r="N141" s="225" t="s">
        <v>41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128</v>
      </c>
      <c r="AT141" s="228" t="s">
        <v>123</v>
      </c>
      <c r="AU141" s="228" t="s">
        <v>86</v>
      </c>
      <c r="AY141" s="16" t="s">
        <v>121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84</v>
      </c>
      <c r="BK141" s="229">
        <f>ROUND(I141*H141,2)</f>
        <v>0</v>
      </c>
      <c r="BL141" s="16" t="s">
        <v>128</v>
      </c>
      <c r="BM141" s="228" t="s">
        <v>164</v>
      </c>
    </row>
    <row r="142" s="2" customFormat="1">
      <c r="A142" s="37"/>
      <c r="B142" s="38"/>
      <c r="C142" s="39"/>
      <c r="D142" s="230" t="s">
        <v>130</v>
      </c>
      <c r="E142" s="39"/>
      <c r="F142" s="231" t="s">
        <v>165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130</v>
      </c>
      <c r="AU142" s="16" t="s">
        <v>86</v>
      </c>
    </row>
    <row r="143" s="2" customFormat="1" ht="21.75" customHeight="1">
      <c r="A143" s="37"/>
      <c r="B143" s="38"/>
      <c r="C143" s="217" t="s">
        <v>166</v>
      </c>
      <c r="D143" s="217" t="s">
        <v>123</v>
      </c>
      <c r="E143" s="218" t="s">
        <v>167</v>
      </c>
      <c r="F143" s="219" t="s">
        <v>168</v>
      </c>
      <c r="G143" s="220" t="s">
        <v>134</v>
      </c>
      <c r="H143" s="221">
        <v>1</v>
      </c>
      <c r="I143" s="222"/>
      <c r="J143" s="223">
        <f>ROUND(I143*H143,2)</f>
        <v>0</v>
      </c>
      <c r="K143" s="219" t="s">
        <v>127</v>
      </c>
      <c r="L143" s="43"/>
      <c r="M143" s="224" t="s">
        <v>1</v>
      </c>
      <c r="N143" s="225" t="s">
        <v>41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128</v>
      </c>
      <c r="AT143" s="228" t="s">
        <v>123</v>
      </c>
      <c r="AU143" s="228" t="s">
        <v>86</v>
      </c>
      <c r="AY143" s="16" t="s">
        <v>121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84</v>
      </c>
      <c r="BK143" s="229">
        <f>ROUND(I143*H143,2)</f>
        <v>0</v>
      </c>
      <c r="BL143" s="16" t="s">
        <v>128</v>
      </c>
      <c r="BM143" s="228" t="s">
        <v>169</v>
      </c>
    </row>
    <row r="144" s="2" customFormat="1">
      <c r="A144" s="37"/>
      <c r="B144" s="38"/>
      <c r="C144" s="39"/>
      <c r="D144" s="230" t="s">
        <v>130</v>
      </c>
      <c r="E144" s="39"/>
      <c r="F144" s="231" t="s">
        <v>170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130</v>
      </c>
      <c r="AU144" s="16" t="s">
        <v>86</v>
      </c>
    </row>
    <row r="145" s="2" customFormat="1" ht="21.75" customHeight="1">
      <c r="A145" s="37"/>
      <c r="B145" s="38"/>
      <c r="C145" s="217" t="s">
        <v>171</v>
      </c>
      <c r="D145" s="217" t="s">
        <v>123</v>
      </c>
      <c r="E145" s="218" t="s">
        <v>172</v>
      </c>
      <c r="F145" s="219" t="s">
        <v>173</v>
      </c>
      <c r="G145" s="220" t="s">
        <v>134</v>
      </c>
      <c r="H145" s="221">
        <v>6</v>
      </c>
      <c r="I145" s="222"/>
      <c r="J145" s="223">
        <f>ROUND(I145*H145,2)</f>
        <v>0</v>
      </c>
      <c r="K145" s="219" t="s">
        <v>127</v>
      </c>
      <c r="L145" s="43"/>
      <c r="M145" s="224" t="s">
        <v>1</v>
      </c>
      <c r="N145" s="225" t="s">
        <v>41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128</v>
      </c>
      <c r="AT145" s="228" t="s">
        <v>123</v>
      </c>
      <c r="AU145" s="228" t="s">
        <v>86</v>
      </c>
      <c r="AY145" s="16" t="s">
        <v>121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84</v>
      </c>
      <c r="BK145" s="229">
        <f>ROUND(I145*H145,2)</f>
        <v>0</v>
      </c>
      <c r="BL145" s="16" t="s">
        <v>128</v>
      </c>
      <c r="BM145" s="228" t="s">
        <v>174</v>
      </c>
    </row>
    <row r="146" s="2" customFormat="1">
      <c r="A146" s="37"/>
      <c r="B146" s="38"/>
      <c r="C146" s="39"/>
      <c r="D146" s="230" t="s">
        <v>130</v>
      </c>
      <c r="E146" s="39"/>
      <c r="F146" s="231" t="s">
        <v>175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130</v>
      </c>
      <c r="AU146" s="16" t="s">
        <v>86</v>
      </c>
    </row>
    <row r="147" s="2" customFormat="1" ht="16.5" customHeight="1">
      <c r="A147" s="37"/>
      <c r="B147" s="38"/>
      <c r="C147" s="217" t="s">
        <v>176</v>
      </c>
      <c r="D147" s="217" t="s">
        <v>123</v>
      </c>
      <c r="E147" s="218" t="s">
        <v>177</v>
      </c>
      <c r="F147" s="219" t="s">
        <v>178</v>
      </c>
      <c r="G147" s="220" t="s">
        <v>179</v>
      </c>
      <c r="H147" s="221">
        <v>35</v>
      </c>
      <c r="I147" s="222"/>
      <c r="J147" s="223">
        <f>ROUND(I147*H147,2)</f>
        <v>0</v>
      </c>
      <c r="K147" s="219" t="s">
        <v>127</v>
      </c>
      <c r="L147" s="43"/>
      <c r="M147" s="224" t="s">
        <v>1</v>
      </c>
      <c r="N147" s="225" t="s">
        <v>41</v>
      </c>
      <c r="O147" s="90"/>
      <c r="P147" s="226">
        <f>O147*H147</f>
        <v>0</v>
      </c>
      <c r="Q147" s="226">
        <v>0.0078700000000000003</v>
      </c>
      <c r="R147" s="226">
        <f>Q147*H147</f>
        <v>0.27545000000000003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128</v>
      </c>
      <c r="AT147" s="228" t="s">
        <v>123</v>
      </c>
      <c r="AU147" s="228" t="s">
        <v>86</v>
      </c>
      <c r="AY147" s="16" t="s">
        <v>121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84</v>
      </c>
      <c r="BK147" s="229">
        <f>ROUND(I147*H147,2)</f>
        <v>0</v>
      </c>
      <c r="BL147" s="16" t="s">
        <v>128</v>
      </c>
      <c r="BM147" s="228" t="s">
        <v>180</v>
      </c>
    </row>
    <row r="148" s="2" customFormat="1">
      <c r="A148" s="37"/>
      <c r="B148" s="38"/>
      <c r="C148" s="39"/>
      <c r="D148" s="230" t="s">
        <v>130</v>
      </c>
      <c r="E148" s="39"/>
      <c r="F148" s="231" t="s">
        <v>181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130</v>
      </c>
      <c r="AU148" s="16" t="s">
        <v>86</v>
      </c>
    </row>
    <row r="149" s="2" customFormat="1" ht="24.15" customHeight="1">
      <c r="A149" s="37"/>
      <c r="B149" s="38"/>
      <c r="C149" s="217" t="s">
        <v>182</v>
      </c>
      <c r="D149" s="217" t="s">
        <v>123</v>
      </c>
      <c r="E149" s="218" t="s">
        <v>183</v>
      </c>
      <c r="F149" s="219" t="s">
        <v>184</v>
      </c>
      <c r="G149" s="220" t="s">
        <v>185</v>
      </c>
      <c r="H149" s="221">
        <v>960</v>
      </c>
      <c r="I149" s="222"/>
      <c r="J149" s="223">
        <f>ROUND(I149*H149,2)</f>
        <v>0</v>
      </c>
      <c r="K149" s="219" t="s">
        <v>127</v>
      </c>
      <c r="L149" s="43"/>
      <c r="M149" s="224" t="s">
        <v>1</v>
      </c>
      <c r="N149" s="225" t="s">
        <v>41</v>
      </c>
      <c r="O149" s="90"/>
      <c r="P149" s="226">
        <f>O149*H149</f>
        <v>0</v>
      </c>
      <c r="Q149" s="226">
        <v>3.0000000000000001E-05</v>
      </c>
      <c r="R149" s="226">
        <f>Q149*H149</f>
        <v>0.028799999999999999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128</v>
      </c>
      <c r="AT149" s="228" t="s">
        <v>123</v>
      </c>
      <c r="AU149" s="228" t="s">
        <v>86</v>
      </c>
      <c r="AY149" s="16" t="s">
        <v>121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84</v>
      </c>
      <c r="BK149" s="229">
        <f>ROUND(I149*H149,2)</f>
        <v>0</v>
      </c>
      <c r="BL149" s="16" t="s">
        <v>128</v>
      </c>
      <c r="BM149" s="228" t="s">
        <v>186</v>
      </c>
    </row>
    <row r="150" s="2" customFormat="1">
      <c r="A150" s="37"/>
      <c r="B150" s="38"/>
      <c r="C150" s="39"/>
      <c r="D150" s="230" t="s">
        <v>130</v>
      </c>
      <c r="E150" s="39"/>
      <c r="F150" s="231" t="s">
        <v>187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130</v>
      </c>
      <c r="AU150" s="16" t="s">
        <v>86</v>
      </c>
    </row>
    <row r="151" s="13" customFormat="1">
      <c r="A151" s="13"/>
      <c r="B151" s="235"/>
      <c r="C151" s="236"/>
      <c r="D151" s="230" t="s">
        <v>188</v>
      </c>
      <c r="E151" s="237" t="s">
        <v>1</v>
      </c>
      <c r="F151" s="238" t="s">
        <v>189</v>
      </c>
      <c r="G151" s="236"/>
      <c r="H151" s="239">
        <v>960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188</v>
      </c>
      <c r="AU151" s="245" t="s">
        <v>86</v>
      </c>
      <c r="AV151" s="13" t="s">
        <v>86</v>
      </c>
      <c r="AW151" s="13" t="s">
        <v>32</v>
      </c>
      <c r="AX151" s="13" t="s">
        <v>84</v>
      </c>
      <c r="AY151" s="245" t="s">
        <v>121</v>
      </c>
    </row>
    <row r="152" s="2" customFormat="1" ht="24.15" customHeight="1">
      <c r="A152" s="37"/>
      <c r="B152" s="38"/>
      <c r="C152" s="217" t="s">
        <v>190</v>
      </c>
      <c r="D152" s="217" t="s">
        <v>123</v>
      </c>
      <c r="E152" s="218" t="s">
        <v>191</v>
      </c>
      <c r="F152" s="219" t="s">
        <v>192</v>
      </c>
      <c r="G152" s="220" t="s">
        <v>193</v>
      </c>
      <c r="H152" s="221">
        <v>40</v>
      </c>
      <c r="I152" s="222"/>
      <c r="J152" s="223">
        <f>ROUND(I152*H152,2)</f>
        <v>0</v>
      </c>
      <c r="K152" s="219" t="s">
        <v>127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128</v>
      </c>
      <c r="AT152" s="228" t="s">
        <v>123</v>
      </c>
      <c r="AU152" s="228" t="s">
        <v>86</v>
      </c>
      <c r="AY152" s="16" t="s">
        <v>121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128</v>
      </c>
      <c r="BM152" s="228" t="s">
        <v>194</v>
      </c>
    </row>
    <row r="153" s="2" customFormat="1">
      <c r="A153" s="37"/>
      <c r="B153" s="38"/>
      <c r="C153" s="39"/>
      <c r="D153" s="230" t="s">
        <v>130</v>
      </c>
      <c r="E153" s="39"/>
      <c r="F153" s="231" t="s">
        <v>195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130</v>
      </c>
      <c r="AU153" s="16" t="s">
        <v>86</v>
      </c>
    </row>
    <row r="154" s="2" customFormat="1" ht="16.5" customHeight="1">
      <c r="A154" s="37"/>
      <c r="B154" s="38"/>
      <c r="C154" s="217" t="s">
        <v>196</v>
      </c>
      <c r="D154" s="217" t="s">
        <v>123</v>
      </c>
      <c r="E154" s="218" t="s">
        <v>197</v>
      </c>
      <c r="F154" s="219" t="s">
        <v>198</v>
      </c>
      <c r="G154" s="220" t="s">
        <v>179</v>
      </c>
      <c r="H154" s="221">
        <v>280</v>
      </c>
      <c r="I154" s="222"/>
      <c r="J154" s="223">
        <f>ROUND(I154*H154,2)</f>
        <v>0</v>
      </c>
      <c r="K154" s="219" t="s">
        <v>127</v>
      </c>
      <c r="L154" s="43"/>
      <c r="M154" s="224" t="s">
        <v>1</v>
      </c>
      <c r="N154" s="225" t="s">
        <v>41</v>
      </c>
      <c r="O154" s="90"/>
      <c r="P154" s="226">
        <f>O154*H154</f>
        <v>0</v>
      </c>
      <c r="Q154" s="226">
        <v>0.00055999999999999995</v>
      </c>
      <c r="R154" s="226">
        <f>Q154*H154</f>
        <v>0.1568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128</v>
      </c>
      <c r="AT154" s="228" t="s">
        <v>123</v>
      </c>
      <c r="AU154" s="228" t="s">
        <v>86</v>
      </c>
      <c r="AY154" s="16" t="s">
        <v>121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84</v>
      </c>
      <c r="BK154" s="229">
        <f>ROUND(I154*H154,2)</f>
        <v>0</v>
      </c>
      <c r="BL154" s="16" t="s">
        <v>128</v>
      </c>
      <c r="BM154" s="228" t="s">
        <v>199</v>
      </c>
    </row>
    <row r="155" s="2" customFormat="1">
      <c r="A155" s="37"/>
      <c r="B155" s="38"/>
      <c r="C155" s="39"/>
      <c r="D155" s="230" t="s">
        <v>130</v>
      </c>
      <c r="E155" s="39"/>
      <c r="F155" s="231" t="s">
        <v>200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130</v>
      </c>
      <c r="AU155" s="16" t="s">
        <v>86</v>
      </c>
    </row>
    <row r="156" s="2" customFormat="1" ht="21.75" customHeight="1">
      <c r="A156" s="37"/>
      <c r="B156" s="38"/>
      <c r="C156" s="217" t="s">
        <v>8</v>
      </c>
      <c r="D156" s="217" t="s">
        <v>123</v>
      </c>
      <c r="E156" s="218" t="s">
        <v>201</v>
      </c>
      <c r="F156" s="219" t="s">
        <v>202</v>
      </c>
      <c r="G156" s="220" t="s">
        <v>179</v>
      </c>
      <c r="H156" s="221">
        <v>280</v>
      </c>
      <c r="I156" s="222"/>
      <c r="J156" s="223">
        <f>ROUND(I156*H156,2)</f>
        <v>0</v>
      </c>
      <c r="K156" s="219" t="s">
        <v>127</v>
      </c>
      <c r="L156" s="43"/>
      <c r="M156" s="224" t="s">
        <v>1</v>
      </c>
      <c r="N156" s="225" t="s">
        <v>41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128</v>
      </c>
      <c r="AT156" s="228" t="s">
        <v>123</v>
      </c>
      <c r="AU156" s="228" t="s">
        <v>86</v>
      </c>
      <c r="AY156" s="16" t="s">
        <v>121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84</v>
      </c>
      <c r="BK156" s="229">
        <f>ROUND(I156*H156,2)</f>
        <v>0</v>
      </c>
      <c r="BL156" s="16" t="s">
        <v>128</v>
      </c>
      <c r="BM156" s="228" t="s">
        <v>203</v>
      </c>
    </row>
    <row r="157" s="2" customFormat="1">
      <c r="A157" s="37"/>
      <c r="B157" s="38"/>
      <c r="C157" s="39"/>
      <c r="D157" s="230" t="s">
        <v>130</v>
      </c>
      <c r="E157" s="39"/>
      <c r="F157" s="231" t="s">
        <v>204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130</v>
      </c>
      <c r="AU157" s="16" t="s">
        <v>86</v>
      </c>
    </row>
    <row r="158" s="2" customFormat="1" ht="24.15" customHeight="1">
      <c r="A158" s="37"/>
      <c r="B158" s="38"/>
      <c r="C158" s="217" t="s">
        <v>205</v>
      </c>
      <c r="D158" s="217" t="s">
        <v>123</v>
      </c>
      <c r="E158" s="218" t="s">
        <v>206</v>
      </c>
      <c r="F158" s="219" t="s">
        <v>207</v>
      </c>
      <c r="G158" s="220" t="s">
        <v>126</v>
      </c>
      <c r="H158" s="221">
        <v>207</v>
      </c>
      <c r="I158" s="222"/>
      <c r="J158" s="223">
        <f>ROUND(I158*H158,2)</f>
        <v>0</v>
      </c>
      <c r="K158" s="219" t="s">
        <v>127</v>
      </c>
      <c r="L158" s="43"/>
      <c r="M158" s="224" t="s">
        <v>1</v>
      </c>
      <c r="N158" s="225" t="s">
        <v>41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128</v>
      </c>
      <c r="AT158" s="228" t="s">
        <v>123</v>
      </c>
      <c r="AU158" s="228" t="s">
        <v>86</v>
      </c>
      <c r="AY158" s="16" t="s">
        <v>121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84</v>
      </c>
      <c r="BK158" s="229">
        <f>ROUND(I158*H158,2)</f>
        <v>0</v>
      </c>
      <c r="BL158" s="16" t="s">
        <v>128</v>
      </c>
      <c r="BM158" s="228" t="s">
        <v>208</v>
      </c>
    </row>
    <row r="159" s="2" customFormat="1">
      <c r="A159" s="37"/>
      <c r="B159" s="38"/>
      <c r="C159" s="39"/>
      <c r="D159" s="230" t="s">
        <v>130</v>
      </c>
      <c r="E159" s="39"/>
      <c r="F159" s="231" t="s">
        <v>209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130</v>
      </c>
      <c r="AU159" s="16" t="s">
        <v>86</v>
      </c>
    </row>
    <row r="160" s="2" customFormat="1">
      <c r="A160" s="37"/>
      <c r="B160" s="38"/>
      <c r="C160" s="39"/>
      <c r="D160" s="230" t="s">
        <v>210</v>
      </c>
      <c r="E160" s="39"/>
      <c r="F160" s="246" t="s">
        <v>211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210</v>
      </c>
      <c r="AU160" s="16" t="s">
        <v>86</v>
      </c>
    </row>
    <row r="161" s="13" customFormat="1">
      <c r="A161" s="13"/>
      <c r="B161" s="235"/>
      <c r="C161" s="236"/>
      <c r="D161" s="230" t="s">
        <v>188</v>
      </c>
      <c r="E161" s="237" t="s">
        <v>1</v>
      </c>
      <c r="F161" s="238" t="s">
        <v>212</v>
      </c>
      <c r="G161" s="236"/>
      <c r="H161" s="239">
        <v>207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188</v>
      </c>
      <c r="AU161" s="245" t="s">
        <v>86</v>
      </c>
      <c r="AV161" s="13" t="s">
        <v>86</v>
      </c>
      <c r="AW161" s="13" t="s">
        <v>32</v>
      </c>
      <c r="AX161" s="13" t="s">
        <v>84</v>
      </c>
      <c r="AY161" s="245" t="s">
        <v>121</v>
      </c>
    </row>
    <row r="162" s="2" customFormat="1" ht="33" customHeight="1">
      <c r="A162" s="37"/>
      <c r="B162" s="38"/>
      <c r="C162" s="217" t="s">
        <v>213</v>
      </c>
      <c r="D162" s="217" t="s">
        <v>123</v>
      </c>
      <c r="E162" s="218" t="s">
        <v>214</v>
      </c>
      <c r="F162" s="219" t="s">
        <v>215</v>
      </c>
      <c r="G162" s="220" t="s">
        <v>216</v>
      </c>
      <c r="H162" s="221">
        <v>100.05</v>
      </c>
      <c r="I162" s="222"/>
      <c r="J162" s="223">
        <f>ROUND(I162*H162,2)</f>
        <v>0</v>
      </c>
      <c r="K162" s="219" t="s">
        <v>127</v>
      </c>
      <c r="L162" s="43"/>
      <c r="M162" s="224" t="s">
        <v>1</v>
      </c>
      <c r="N162" s="225" t="s">
        <v>41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128</v>
      </c>
      <c r="AT162" s="228" t="s">
        <v>123</v>
      </c>
      <c r="AU162" s="228" t="s">
        <v>86</v>
      </c>
      <c r="AY162" s="16" t="s">
        <v>121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84</v>
      </c>
      <c r="BK162" s="229">
        <f>ROUND(I162*H162,2)</f>
        <v>0</v>
      </c>
      <c r="BL162" s="16" t="s">
        <v>128</v>
      </c>
      <c r="BM162" s="228" t="s">
        <v>217</v>
      </c>
    </row>
    <row r="163" s="2" customFormat="1">
      <c r="A163" s="37"/>
      <c r="B163" s="38"/>
      <c r="C163" s="39"/>
      <c r="D163" s="230" t="s">
        <v>130</v>
      </c>
      <c r="E163" s="39"/>
      <c r="F163" s="231" t="s">
        <v>218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130</v>
      </c>
      <c r="AU163" s="16" t="s">
        <v>86</v>
      </c>
    </row>
    <row r="164" s="13" customFormat="1">
      <c r="A164" s="13"/>
      <c r="B164" s="235"/>
      <c r="C164" s="236"/>
      <c r="D164" s="230" t="s">
        <v>188</v>
      </c>
      <c r="E164" s="237" t="s">
        <v>1</v>
      </c>
      <c r="F164" s="238" t="s">
        <v>219</v>
      </c>
      <c r="G164" s="236"/>
      <c r="H164" s="239">
        <v>200.09999999999999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188</v>
      </c>
      <c r="AU164" s="245" t="s">
        <v>86</v>
      </c>
      <c r="AV164" s="13" t="s">
        <v>86</v>
      </c>
      <c r="AW164" s="13" t="s">
        <v>32</v>
      </c>
      <c r="AX164" s="13" t="s">
        <v>84</v>
      </c>
      <c r="AY164" s="245" t="s">
        <v>121</v>
      </c>
    </row>
    <row r="165" s="13" customFormat="1">
      <c r="A165" s="13"/>
      <c r="B165" s="235"/>
      <c r="C165" s="236"/>
      <c r="D165" s="230" t="s">
        <v>188</v>
      </c>
      <c r="E165" s="236"/>
      <c r="F165" s="238" t="s">
        <v>220</v>
      </c>
      <c r="G165" s="236"/>
      <c r="H165" s="239">
        <v>100.05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188</v>
      </c>
      <c r="AU165" s="245" t="s">
        <v>86</v>
      </c>
      <c r="AV165" s="13" t="s">
        <v>86</v>
      </c>
      <c r="AW165" s="13" t="s">
        <v>4</v>
      </c>
      <c r="AX165" s="13" t="s">
        <v>84</v>
      </c>
      <c r="AY165" s="245" t="s">
        <v>121</v>
      </c>
    </row>
    <row r="166" s="2" customFormat="1" ht="33" customHeight="1">
      <c r="A166" s="37"/>
      <c r="B166" s="38"/>
      <c r="C166" s="217" t="s">
        <v>221</v>
      </c>
      <c r="D166" s="217" t="s">
        <v>123</v>
      </c>
      <c r="E166" s="218" t="s">
        <v>222</v>
      </c>
      <c r="F166" s="219" t="s">
        <v>223</v>
      </c>
      <c r="G166" s="220" t="s">
        <v>216</v>
      </c>
      <c r="H166" s="221">
        <v>100.05</v>
      </c>
      <c r="I166" s="222"/>
      <c r="J166" s="223">
        <f>ROUND(I166*H166,2)</f>
        <v>0</v>
      </c>
      <c r="K166" s="219" t="s">
        <v>127</v>
      </c>
      <c r="L166" s="43"/>
      <c r="M166" s="224" t="s">
        <v>1</v>
      </c>
      <c r="N166" s="225" t="s">
        <v>41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128</v>
      </c>
      <c r="AT166" s="228" t="s">
        <v>123</v>
      </c>
      <c r="AU166" s="228" t="s">
        <v>86</v>
      </c>
      <c r="AY166" s="16" t="s">
        <v>121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84</v>
      </c>
      <c r="BK166" s="229">
        <f>ROUND(I166*H166,2)</f>
        <v>0</v>
      </c>
      <c r="BL166" s="16" t="s">
        <v>128</v>
      </c>
      <c r="BM166" s="228" t="s">
        <v>224</v>
      </c>
    </row>
    <row r="167" s="2" customFormat="1">
      <c r="A167" s="37"/>
      <c r="B167" s="38"/>
      <c r="C167" s="39"/>
      <c r="D167" s="230" t="s">
        <v>130</v>
      </c>
      <c r="E167" s="39"/>
      <c r="F167" s="231" t="s">
        <v>225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130</v>
      </c>
      <c r="AU167" s="16" t="s">
        <v>86</v>
      </c>
    </row>
    <row r="168" s="13" customFormat="1">
      <c r="A168" s="13"/>
      <c r="B168" s="235"/>
      <c r="C168" s="236"/>
      <c r="D168" s="230" t="s">
        <v>188</v>
      </c>
      <c r="E168" s="237" t="s">
        <v>1</v>
      </c>
      <c r="F168" s="238" t="s">
        <v>219</v>
      </c>
      <c r="G168" s="236"/>
      <c r="H168" s="239">
        <v>200.09999999999999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188</v>
      </c>
      <c r="AU168" s="245" t="s">
        <v>86</v>
      </c>
      <c r="AV168" s="13" t="s">
        <v>86</v>
      </c>
      <c r="AW168" s="13" t="s">
        <v>32</v>
      </c>
      <c r="AX168" s="13" t="s">
        <v>84</v>
      </c>
      <c r="AY168" s="245" t="s">
        <v>121</v>
      </c>
    </row>
    <row r="169" s="13" customFormat="1">
      <c r="A169" s="13"/>
      <c r="B169" s="235"/>
      <c r="C169" s="236"/>
      <c r="D169" s="230" t="s">
        <v>188</v>
      </c>
      <c r="E169" s="236"/>
      <c r="F169" s="238" t="s">
        <v>220</v>
      </c>
      <c r="G169" s="236"/>
      <c r="H169" s="239">
        <v>100.05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188</v>
      </c>
      <c r="AU169" s="245" t="s">
        <v>86</v>
      </c>
      <c r="AV169" s="13" t="s">
        <v>86</v>
      </c>
      <c r="AW169" s="13" t="s">
        <v>4</v>
      </c>
      <c r="AX169" s="13" t="s">
        <v>84</v>
      </c>
      <c r="AY169" s="245" t="s">
        <v>121</v>
      </c>
    </row>
    <row r="170" s="2" customFormat="1" ht="24.15" customHeight="1">
      <c r="A170" s="37"/>
      <c r="B170" s="38"/>
      <c r="C170" s="217" t="s">
        <v>226</v>
      </c>
      <c r="D170" s="217" t="s">
        <v>123</v>
      </c>
      <c r="E170" s="218" t="s">
        <v>227</v>
      </c>
      <c r="F170" s="219" t="s">
        <v>228</v>
      </c>
      <c r="G170" s="220" t="s">
        <v>216</v>
      </c>
      <c r="H170" s="221">
        <v>10.005000000000001</v>
      </c>
      <c r="I170" s="222"/>
      <c r="J170" s="223">
        <f>ROUND(I170*H170,2)</f>
        <v>0</v>
      </c>
      <c r="K170" s="219" t="s">
        <v>127</v>
      </c>
      <c r="L170" s="43"/>
      <c r="M170" s="224" t="s">
        <v>1</v>
      </c>
      <c r="N170" s="225" t="s">
        <v>41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128</v>
      </c>
      <c r="AT170" s="228" t="s">
        <v>123</v>
      </c>
      <c r="AU170" s="228" t="s">
        <v>86</v>
      </c>
      <c r="AY170" s="16" t="s">
        <v>121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84</v>
      </c>
      <c r="BK170" s="229">
        <f>ROUND(I170*H170,2)</f>
        <v>0</v>
      </c>
      <c r="BL170" s="16" t="s">
        <v>128</v>
      </c>
      <c r="BM170" s="228" t="s">
        <v>229</v>
      </c>
    </row>
    <row r="171" s="2" customFormat="1">
      <c r="A171" s="37"/>
      <c r="B171" s="38"/>
      <c r="C171" s="39"/>
      <c r="D171" s="230" t="s">
        <v>130</v>
      </c>
      <c r="E171" s="39"/>
      <c r="F171" s="231" t="s">
        <v>230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130</v>
      </c>
      <c r="AU171" s="16" t="s">
        <v>86</v>
      </c>
    </row>
    <row r="172" s="13" customFormat="1">
      <c r="A172" s="13"/>
      <c r="B172" s="235"/>
      <c r="C172" s="236"/>
      <c r="D172" s="230" t="s">
        <v>188</v>
      </c>
      <c r="E172" s="237" t="s">
        <v>1</v>
      </c>
      <c r="F172" s="238" t="s">
        <v>231</v>
      </c>
      <c r="G172" s="236"/>
      <c r="H172" s="239">
        <v>10.005000000000001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188</v>
      </c>
      <c r="AU172" s="245" t="s">
        <v>86</v>
      </c>
      <c r="AV172" s="13" t="s">
        <v>86</v>
      </c>
      <c r="AW172" s="13" t="s">
        <v>32</v>
      </c>
      <c r="AX172" s="13" t="s">
        <v>84</v>
      </c>
      <c r="AY172" s="245" t="s">
        <v>121</v>
      </c>
    </row>
    <row r="173" s="2" customFormat="1" ht="21.75" customHeight="1">
      <c r="A173" s="37"/>
      <c r="B173" s="38"/>
      <c r="C173" s="217" t="s">
        <v>232</v>
      </c>
      <c r="D173" s="217" t="s">
        <v>123</v>
      </c>
      <c r="E173" s="218" t="s">
        <v>233</v>
      </c>
      <c r="F173" s="219" t="s">
        <v>234</v>
      </c>
      <c r="G173" s="220" t="s">
        <v>126</v>
      </c>
      <c r="H173" s="221">
        <v>455.39999999999998</v>
      </c>
      <c r="I173" s="222"/>
      <c r="J173" s="223">
        <f>ROUND(I173*H173,2)</f>
        <v>0</v>
      </c>
      <c r="K173" s="219" t="s">
        <v>127</v>
      </c>
      <c r="L173" s="43"/>
      <c r="M173" s="224" t="s">
        <v>1</v>
      </c>
      <c r="N173" s="225" t="s">
        <v>41</v>
      </c>
      <c r="O173" s="90"/>
      <c r="P173" s="226">
        <f>O173*H173</f>
        <v>0</v>
      </c>
      <c r="Q173" s="226">
        <v>0.00084000000000000003</v>
      </c>
      <c r="R173" s="226">
        <f>Q173*H173</f>
        <v>0.38253599999999999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128</v>
      </c>
      <c r="AT173" s="228" t="s">
        <v>123</v>
      </c>
      <c r="AU173" s="228" t="s">
        <v>86</v>
      </c>
      <c r="AY173" s="16" t="s">
        <v>121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128</v>
      </c>
      <c r="BM173" s="228" t="s">
        <v>235</v>
      </c>
    </row>
    <row r="174" s="2" customFormat="1">
      <c r="A174" s="37"/>
      <c r="B174" s="38"/>
      <c r="C174" s="39"/>
      <c r="D174" s="230" t="s">
        <v>130</v>
      </c>
      <c r="E174" s="39"/>
      <c r="F174" s="231" t="s">
        <v>236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130</v>
      </c>
      <c r="AU174" s="16" t="s">
        <v>86</v>
      </c>
    </row>
    <row r="175" s="13" customFormat="1">
      <c r="A175" s="13"/>
      <c r="B175" s="235"/>
      <c r="C175" s="236"/>
      <c r="D175" s="230" t="s">
        <v>188</v>
      </c>
      <c r="E175" s="237" t="s">
        <v>1</v>
      </c>
      <c r="F175" s="238" t="s">
        <v>237</v>
      </c>
      <c r="G175" s="236"/>
      <c r="H175" s="239">
        <v>455.39999999999998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188</v>
      </c>
      <c r="AU175" s="245" t="s">
        <v>86</v>
      </c>
      <c r="AV175" s="13" t="s">
        <v>86</v>
      </c>
      <c r="AW175" s="13" t="s">
        <v>32</v>
      </c>
      <c r="AX175" s="13" t="s">
        <v>84</v>
      </c>
      <c r="AY175" s="245" t="s">
        <v>121</v>
      </c>
    </row>
    <row r="176" s="2" customFormat="1" ht="24.15" customHeight="1">
      <c r="A176" s="37"/>
      <c r="B176" s="38"/>
      <c r="C176" s="217" t="s">
        <v>7</v>
      </c>
      <c r="D176" s="217" t="s">
        <v>123</v>
      </c>
      <c r="E176" s="218" t="s">
        <v>238</v>
      </c>
      <c r="F176" s="219" t="s">
        <v>239</v>
      </c>
      <c r="G176" s="220" t="s">
        <v>126</v>
      </c>
      <c r="H176" s="221">
        <v>455.39999999999998</v>
      </c>
      <c r="I176" s="222"/>
      <c r="J176" s="223">
        <f>ROUND(I176*H176,2)</f>
        <v>0</v>
      </c>
      <c r="K176" s="219" t="s">
        <v>127</v>
      </c>
      <c r="L176" s="43"/>
      <c r="M176" s="224" t="s">
        <v>1</v>
      </c>
      <c r="N176" s="225" t="s">
        <v>41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128</v>
      </c>
      <c r="AT176" s="228" t="s">
        <v>123</v>
      </c>
      <c r="AU176" s="228" t="s">
        <v>86</v>
      </c>
      <c r="AY176" s="16" t="s">
        <v>121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84</v>
      </c>
      <c r="BK176" s="229">
        <f>ROUND(I176*H176,2)</f>
        <v>0</v>
      </c>
      <c r="BL176" s="16" t="s">
        <v>128</v>
      </c>
      <c r="BM176" s="228" t="s">
        <v>240</v>
      </c>
    </row>
    <row r="177" s="2" customFormat="1">
      <c r="A177" s="37"/>
      <c r="B177" s="38"/>
      <c r="C177" s="39"/>
      <c r="D177" s="230" t="s">
        <v>130</v>
      </c>
      <c r="E177" s="39"/>
      <c r="F177" s="231" t="s">
        <v>241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130</v>
      </c>
      <c r="AU177" s="16" t="s">
        <v>86</v>
      </c>
    </row>
    <row r="178" s="2" customFormat="1" ht="24.15" customHeight="1">
      <c r="A178" s="37"/>
      <c r="B178" s="38"/>
      <c r="C178" s="217" t="s">
        <v>242</v>
      </c>
      <c r="D178" s="217" t="s">
        <v>123</v>
      </c>
      <c r="E178" s="218" t="s">
        <v>243</v>
      </c>
      <c r="F178" s="219" t="s">
        <v>244</v>
      </c>
      <c r="G178" s="220" t="s">
        <v>134</v>
      </c>
      <c r="H178" s="221">
        <v>2</v>
      </c>
      <c r="I178" s="222"/>
      <c r="J178" s="223">
        <f>ROUND(I178*H178,2)</f>
        <v>0</v>
      </c>
      <c r="K178" s="219" t="s">
        <v>127</v>
      </c>
      <c r="L178" s="43"/>
      <c r="M178" s="224" t="s">
        <v>1</v>
      </c>
      <c r="N178" s="225" t="s">
        <v>41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128</v>
      </c>
      <c r="AT178" s="228" t="s">
        <v>123</v>
      </c>
      <c r="AU178" s="228" t="s">
        <v>86</v>
      </c>
      <c r="AY178" s="16" t="s">
        <v>121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84</v>
      </c>
      <c r="BK178" s="229">
        <f>ROUND(I178*H178,2)</f>
        <v>0</v>
      </c>
      <c r="BL178" s="16" t="s">
        <v>128</v>
      </c>
      <c r="BM178" s="228" t="s">
        <v>245</v>
      </c>
    </row>
    <row r="179" s="2" customFormat="1">
      <c r="A179" s="37"/>
      <c r="B179" s="38"/>
      <c r="C179" s="39"/>
      <c r="D179" s="230" t="s">
        <v>130</v>
      </c>
      <c r="E179" s="39"/>
      <c r="F179" s="231" t="s">
        <v>246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130</v>
      </c>
      <c r="AU179" s="16" t="s">
        <v>86</v>
      </c>
    </row>
    <row r="180" s="2" customFormat="1" ht="24.15" customHeight="1">
      <c r="A180" s="37"/>
      <c r="B180" s="38"/>
      <c r="C180" s="217" t="s">
        <v>247</v>
      </c>
      <c r="D180" s="217" t="s">
        <v>123</v>
      </c>
      <c r="E180" s="218" t="s">
        <v>248</v>
      </c>
      <c r="F180" s="219" t="s">
        <v>249</v>
      </c>
      <c r="G180" s="220" t="s">
        <v>134</v>
      </c>
      <c r="H180" s="221">
        <v>1</v>
      </c>
      <c r="I180" s="222"/>
      <c r="J180" s="223">
        <f>ROUND(I180*H180,2)</f>
        <v>0</v>
      </c>
      <c r="K180" s="219" t="s">
        <v>127</v>
      </c>
      <c r="L180" s="43"/>
      <c r="M180" s="224" t="s">
        <v>1</v>
      </c>
      <c r="N180" s="225" t="s">
        <v>41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128</v>
      </c>
      <c r="AT180" s="228" t="s">
        <v>123</v>
      </c>
      <c r="AU180" s="228" t="s">
        <v>86</v>
      </c>
      <c r="AY180" s="16" t="s">
        <v>121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84</v>
      </c>
      <c r="BK180" s="229">
        <f>ROUND(I180*H180,2)</f>
        <v>0</v>
      </c>
      <c r="BL180" s="16" t="s">
        <v>128</v>
      </c>
      <c r="BM180" s="228" t="s">
        <v>250</v>
      </c>
    </row>
    <row r="181" s="2" customFormat="1">
      <c r="A181" s="37"/>
      <c r="B181" s="38"/>
      <c r="C181" s="39"/>
      <c r="D181" s="230" t="s">
        <v>130</v>
      </c>
      <c r="E181" s="39"/>
      <c r="F181" s="231" t="s">
        <v>251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130</v>
      </c>
      <c r="AU181" s="16" t="s">
        <v>86</v>
      </c>
    </row>
    <row r="182" s="2" customFormat="1" ht="24.15" customHeight="1">
      <c r="A182" s="37"/>
      <c r="B182" s="38"/>
      <c r="C182" s="217" t="s">
        <v>252</v>
      </c>
      <c r="D182" s="217" t="s">
        <v>123</v>
      </c>
      <c r="E182" s="218" t="s">
        <v>253</v>
      </c>
      <c r="F182" s="219" t="s">
        <v>254</v>
      </c>
      <c r="G182" s="220" t="s">
        <v>134</v>
      </c>
      <c r="H182" s="221">
        <v>2</v>
      </c>
      <c r="I182" s="222"/>
      <c r="J182" s="223">
        <f>ROUND(I182*H182,2)</f>
        <v>0</v>
      </c>
      <c r="K182" s="219" t="s">
        <v>127</v>
      </c>
      <c r="L182" s="43"/>
      <c r="M182" s="224" t="s">
        <v>1</v>
      </c>
      <c r="N182" s="225" t="s">
        <v>41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128</v>
      </c>
      <c r="AT182" s="228" t="s">
        <v>123</v>
      </c>
      <c r="AU182" s="228" t="s">
        <v>86</v>
      </c>
      <c r="AY182" s="16" t="s">
        <v>121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84</v>
      </c>
      <c r="BK182" s="229">
        <f>ROUND(I182*H182,2)</f>
        <v>0</v>
      </c>
      <c r="BL182" s="16" t="s">
        <v>128</v>
      </c>
      <c r="BM182" s="228" t="s">
        <v>255</v>
      </c>
    </row>
    <row r="183" s="2" customFormat="1">
      <c r="A183" s="37"/>
      <c r="B183" s="38"/>
      <c r="C183" s="39"/>
      <c r="D183" s="230" t="s">
        <v>130</v>
      </c>
      <c r="E183" s="39"/>
      <c r="F183" s="231" t="s">
        <v>256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130</v>
      </c>
      <c r="AU183" s="16" t="s">
        <v>86</v>
      </c>
    </row>
    <row r="184" s="2" customFormat="1" ht="24.15" customHeight="1">
      <c r="A184" s="37"/>
      <c r="B184" s="38"/>
      <c r="C184" s="217" t="s">
        <v>257</v>
      </c>
      <c r="D184" s="217" t="s">
        <v>123</v>
      </c>
      <c r="E184" s="218" t="s">
        <v>258</v>
      </c>
      <c r="F184" s="219" t="s">
        <v>259</v>
      </c>
      <c r="G184" s="220" t="s">
        <v>134</v>
      </c>
      <c r="H184" s="221">
        <v>1</v>
      </c>
      <c r="I184" s="222"/>
      <c r="J184" s="223">
        <f>ROUND(I184*H184,2)</f>
        <v>0</v>
      </c>
      <c r="K184" s="219" t="s">
        <v>127</v>
      </c>
      <c r="L184" s="43"/>
      <c r="M184" s="224" t="s">
        <v>1</v>
      </c>
      <c r="N184" s="225" t="s">
        <v>41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128</v>
      </c>
      <c r="AT184" s="228" t="s">
        <v>123</v>
      </c>
      <c r="AU184" s="228" t="s">
        <v>86</v>
      </c>
      <c r="AY184" s="16" t="s">
        <v>121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84</v>
      </c>
      <c r="BK184" s="229">
        <f>ROUND(I184*H184,2)</f>
        <v>0</v>
      </c>
      <c r="BL184" s="16" t="s">
        <v>128</v>
      </c>
      <c r="BM184" s="228" t="s">
        <v>260</v>
      </c>
    </row>
    <row r="185" s="2" customFormat="1">
      <c r="A185" s="37"/>
      <c r="B185" s="38"/>
      <c r="C185" s="39"/>
      <c r="D185" s="230" t="s">
        <v>130</v>
      </c>
      <c r="E185" s="39"/>
      <c r="F185" s="231" t="s">
        <v>261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130</v>
      </c>
      <c r="AU185" s="16" t="s">
        <v>86</v>
      </c>
    </row>
    <row r="186" s="2" customFormat="1" ht="24.15" customHeight="1">
      <c r="A186" s="37"/>
      <c r="B186" s="38"/>
      <c r="C186" s="217" t="s">
        <v>262</v>
      </c>
      <c r="D186" s="217" t="s">
        <v>123</v>
      </c>
      <c r="E186" s="218" t="s">
        <v>263</v>
      </c>
      <c r="F186" s="219" t="s">
        <v>264</v>
      </c>
      <c r="G186" s="220" t="s">
        <v>134</v>
      </c>
      <c r="H186" s="221">
        <v>3</v>
      </c>
      <c r="I186" s="222"/>
      <c r="J186" s="223">
        <f>ROUND(I186*H186,2)</f>
        <v>0</v>
      </c>
      <c r="K186" s="219" t="s">
        <v>127</v>
      </c>
      <c r="L186" s="43"/>
      <c r="M186" s="224" t="s">
        <v>1</v>
      </c>
      <c r="N186" s="225" t="s">
        <v>41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128</v>
      </c>
      <c r="AT186" s="228" t="s">
        <v>123</v>
      </c>
      <c r="AU186" s="228" t="s">
        <v>86</v>
      </c>
      <c r="AY186" s="16" t="s">
        <v>121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84</v>
      </c>
      <c r="BK186" s="229">
        <f>ROUND(I186*H186,2)</f>
        <v>0</v>
      </c>
      <c r="BL186" s="16" t="s">
        <v>128</v>
      </c>
      <c r="BM186" s="228" t="s">
        <v>265</v>
      </c>
    </row>
    <row r="187" s="2" customFormat="1">
      <c r="A187" s="37"/>
      <c r="B187" s="38"/>
      <c r="C187" s="39"/>
      <c r="D187" s="230" t="s">
        <v>130</v>
      </c>
      <c r="E187" s="39"/>
      <c r="F187" s="231" t="s">
        <v>266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130</v>
      </c>
      <c r="AU187" s="16" t="s">
        <v>86</v>
      </c>
    </row>
    <row r="188" s="2" customFormat="1" ht="24.15" customHeight="1">
      <c r="A188" s="37"/>
      <c r="B188" s="38"/>
      <c r="C188" s="217" t="s">
        <v>267</v>
      </c>
      <c r="D188" s="217" t="s">
        <v>123</v>
      </c>
      <c r="E188" s="218" t="s">
        <v>268</v>
      </c>
      <c r="F188" s="219" t="s">
        <v>269</v>
      </c>
      <c r="G188" s="220" t="s">
        <v>134</v>
      </c>
      <c r="H188" s="221">
        <v>2</v>
      </c>
      <c r="I188" s="222"/>
      <c r="J188" s="223">
        <f>ROUND(I188*H188,2)</f>
        <v>0</v>
      </c>
      <c r="K188" s="219" t="s">
        <v>127</v>
      </c>
      <c r="L188" s="43"/>
      <c r="M188" s="224" t="s">
        <v>1</v>
      </c>
      <c r="N188" s="225" t="s">
        <v>41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128</v>
      </c>
      <c r="AT188" s="228" t="s">
        <v>123</v>
      </c>
      <c r="AU188" s="228" t="s">
        <v>86</v>
      </c>
      <c r="AY188" s="16" t="s">
        <v>121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84</v>
      </c>
      <c r="BK188" s="229">
        <f>ROUND(I188*H188,2)</f>
        <v>0</v>
      </c>
      <c r="BL188" s="16" t="s">
        <v>128</v>
      </c>
      <c r="BM188" s="228" t="s">
        <v>270</v>
      </c>
    </row>
    <row r="189" s="2" customFormat="1">
      <c r="A189" s="37"/>
      <c r="B189" s="38"/>
      <c r="C189" s="39"/>
      <c r="D189" s="230" t="s">
        <v>130</v>
      </c>
      <c r="E189" s="39"/>
      <c r="F189" s="231" t="s">
        <v>271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130</v>
      </c>
      <c r="AU189" s="16" t="s">
        <v>86</v>
      </c>
    </row>
    <row r="190" s="2" customFormat="1" ht="24.15" customHeight="1">
      <c r="A190" s="37"/>
      <c r="B190" s="38"/>
      <c r="C190" s="217" t="s">
        <v>272</v>
      </c>
      <c r="D190" s="217" t="s">
        <v>123</v>
      </c>
      <c r="E190" s="218" t="s">
        <v>273</v>
      </c>
      <c r="F190" s="219" t="s">
        <v>274</v>
      </c>
      <c r="G190" s="220" t="s">
        <v>134</v>
      </c>
      <c r="H190" s="221">
        <v>1</v>
      </c>
      <c r="I190" s="222"/>
      <c r="J190" s="223">
        <f>ROUND(I190*H190,2)</f>
        <v>0</v>
      </c>
      <c r="K190" s="219" t="s">
        <v>127</v>
      </c>
      <c r="L190" s="43"/>
      <c r="M190" s="224" t="s">
        <v>1</v>
      </c>
      <c r="N190" s="225" t="s">
        <v>41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128</v>
      </c>
      <c r="AT190" s="228" t="s">
        <v>123</v>
      </c>
      <c r="AU190" s="228" t="s">
        <v>86</v>
      </c>
      <c r="AY190" s="16" t="s">
        <v>121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84</v>
      </c>
      <c r="BK190" s="229">
        <f>ROUND(I190*H190,2)</f>
        <v>0</v>
      </c>
      <c r="BL190" s="16" t="s">
        <v>128</v>
      </c>
      <c r="BM190" s="228" t="s">
        <v>275</v>
      </c>
    </row>
    <row r="191" s="2" customFormat="1">
      <c r="A191" s="37"/>
      <c r="B191" s="38"/>
      <c r="C191" s="39"/>
      <c r="D191" s="230" t="s">
        <v>130</v>
      </c>
      <c r="E191" s="39"/>
      <c r="F191" s="231" t="s">
        <v>276</v>
      </c>
      <c r="G191" s="39"/>
      <c r="H191" s="39"/>
      <c r="I191" s="232"/>
      <c r="J191" s="39"/>
      <c r="K191" s="39"/>
      <c r="L191" s="43"/>
      <c r="M191" s="233"/>
      <c r="N191" s="23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130</v>
      </c>
      <c r="AU191" s="16" t="s">
        <v>86</v>
      </c>
    </row>
    <row r="192" s="2" customFormat="1" ht="24.15" customHeight="1">
      <c r="A192" s="37"/>
      <c r="B192" s="38"/>
      <c r="C192" s="217" t="s">
        <v>277</v>
      </c>
      <c r="D192" s="217" t="s">
        <v>123</v>
      </c>
      <c r="E192" s="218" t="s">
        <v>278</v>
      </c>
      <c r="F192" s="219" t="s">
        <v>279</v>
      </c>
      <c r="G192" s="220" t="s">
        <v>134</v>
      </c>
      <c r="H192" s="221">
        <v>6</v>
      </c>
      <c r="I192" s="222"/>
      <c r="J192" s="223">
        <f>ROUND(I192*H192,2)</f>
        <v>0</v>
      </c>
      <c r="K192" s="219" t="s">
        <v>127</v>
      </c>
      <c r="L192" s="43"/>
      <c r="M192" s="224" t="s">
        <v>1</v>
      </c>
      <c r="N192" s="225" t="s">
        <v>41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128</v>
      </c>
      <c r="AT192" s="228" t="s">
        <v>123</v>
      </c>
      <c r="AU192" s="228" t="s">
        <v>86</v>
      </c>
      <c r="AY192" s="16" t="s">
        <v>121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84</v>
      </c>
      <c r="BK192" s="229">
        <f>ROUND(I192*H192,2)</f>
        <v>0</v>
      </c>
      <c r="BL192" s="16" t="s">
        <v>128</v>
      </c>
      <c r="BM192" s="228" t="s">
        <v>280</v>
      </c>
    </row>
    <row r="193" s="2" customFormat="1">
      <c r="A193" s="37"/>
      <c r="B193" s="38"/>
      <c r="C193" s="39"/>
      <c r="D193" s="230" t="s">
        <v>130</v>
      </c>
      <c r="E193" s="39"/>
      <c r="F193" s="231" t="s">
        <v>281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130</v>
      </c>
      <c r="AU193" s="16" t="s">
        <v>86</v>
      </c>
    </row>
    <row r="194" s="2" customFormat="1" ht="24.15" customHeight="1">
      <c r="A194" s="37"/>
      <c r="B194" s="38"/>
      <c r="C194" s="217" t="s">
        <v>282</v>
      </c>
      <c r="D194" s="217" t="s">
        <v>123</v>
      </c>
      <c r="E194" s="218" t="s">
        <v>283</v>
      </c>
      <c r="F194" s="219" t="s">
        <v>284</v>
      </c>
      <c r="G194" s="220" t="s">
        <v>134</v>
      </c>
      <c r="H194" s="221">
        <v>2</v>
      </c>
      <c r="I194" s="222"/>
      <c r="J194" s="223">
        <f>ROUND(I194*H194,2)</f>
        <v>0</v>
      </c>
      <c r="K194" s="219" t="s">
        <v>127</v>
      </c>
      <c r="L194" s="43"/>
      <c r="M194" s="224" t="s">
        <v>1</v>
      </c>
      <c r="N194" s="225" t="s">
        <v>41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128</v>
      </c>
      <c r="AT194" s="228" t="s">
        <v>123</v>
      </c>
      <c r="AU194" s="228" t="s">
        <v>86</v>
      </c>
      <c r="AY194" s="16" t="s">
        <v>121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84</v>
      </c>
      <c r="BK194" s="229">
        <f>ROUND(I194*H194,2)</f>
        <v>0</v>
      </c>
      <c r="BL194" s="16" t="s">
        <v>128</v>
      </c>
      <c r="BM194" s="228" t="s">
        <v>285</v>
      </c>
    </row>
    <row r="195" s="2" customFormat="1">
      <c r="A195" s="37"/>
      <c r="B195" s="38"/>
      <c r="C195" s="39"/>
      <c r="D195" s="230" t="s">
        <v>130</v>
      </c>
      <c r="E195" s="39"/>
      <c r="F195" s="231" t="s">
        <v>286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130</v>
      </c>
      <c r="AU195" s="16" t="s">
        <v>86</v>
      </c>
    </row>
    <row r="196" s="2" customFormat="1" ht="24.15" customHeight="1">
      <c r="A196" s="37"/>
      <c r="B196" s="38"/>
      <c r="C196" s="217" t="s">
        <v>287</v>
      </c>
      <c r="D196" s="217" t="s">
        <v>123</v>
      </c>
      <c r="E196" s="218" t="s">
        <v>288</v>
      </c>
      <c r="F196" s="219" t="s">
        <v>289</v>
      </c>
      <c r="G196" s="220" t="s">
        <v>134</v>
      </c>
      <c r="H196" s="221">
        <v>1</v>
      </c>
      <c r="I196" s="222"/>
      <c r="J196" s="223">
        <f>ROUND(I196*H196,2)</f>
        <v>0</v>
      </c>
      <c r="K196" s="219" t="s">
        <v>127</v>
      </c>
      <c r="L196" s="43"/>
      <c r="M196" s="224" t="s">
        <v>1</v>
      </c>
      <c r="N196" s="225" t="s">
        <v>41</v>
      </c>
      <c r="O196" s="90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128</v>
      </c>
      <c r="AT196" s="228" t="s">
        <v>123</v>
      </c>
      <c r="AU196" s="228" t="s">
        <v>86</v>
      </c>
      <c r="AY196" s="16" t="s">
        <v>121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84</v>
      </c>
      <c r="BK196" s="229">
        <f>ROUND(I196*H196,2)</f>
        <v>0</v>
      </c>
      <c r="BL196" s="16" t="s">
        <v>128</v>
      </c>
      <c r="BM196" s="228" t="s">
        <v>290</v>
      </c>
    </row>
    <row r="197" s="2" customFormat="1">
      <c r="A197" s="37"/>
      <c r="B197" s="38"/>
      <c r="C197" s="39"/>
      <c r="D197" s="230" t="s">
        <v>130</v>
      </c>
      <c r="E197" s="39"/>
      <c r="F197" s="231" t="s">
        <v>291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130</v>
      </c>
      <c r="AU197" s="16" t="s">
        <v>86</v>
      </c>
    </row>
    <row r="198" s="2" customFormat="1" ht="24.15" customHeight="1">
      <c r="A198" s="37"/>
      <c r="B198" s="38"/>
      <c r="C198" s="217" t="s">
        <v>292</v>
      </c>
      <c r="D198" s="217" t="s">
        <v>123</v>
      </c>
      <c r="E198" s="218" t="s">
        <v>293</v>
      </c>
      <c r="F198" s="219" t="s">
        <v>294</v>
      </c>
      <c r="G198" s="220" t="s">
        <v>134</v>
      </c>
      <c r="H198" s="221">
        <v>6</v>
      </c>
      <c r="I198" s="222"/>
      <c r="J198" s="223">
        <f>ROUND(I198*H198,2)</f>
        <v>0</v>
      </c>
      <c r="K198" s="219" t="s">
        <v>127</v>
      </c>
      <c r="L198" s="43"/>
      <c r="M198" s="224" t="s">
        <v>1</v>
      </c>
      <c r="N198" s="225" t="s">
        <v>41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128</v>
      </c>
      <c r="AT198" s="228" t="s">
        <v>123</v>
      </c>
      <c r="AU198" s="228" t="s">
        <v>86</v>
      </c>
      <c r="AY198" s="16" t="s">
        <v>121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84</v>
      </c>
      <c r="BK198" s="229">
        <f>ROUND(I198*H198,2)</f>
        <v>0</v>
      </c>
      <c r="BL198" s="16" t="s">
        <v>128</v>
      </c>
      <c r="BM198" s="228" t="s">
        <v>295</v>
      </c>
    </row>
    <row r="199" s="2" customFormat="1">
      <c r="A199" s="37"/>
      <c r="B199" s="38"/>
      <c r="C199" s="39"/>
      <c r="D199" s="230" t="s">
        <v>130</v>
      </c>
      <c r="E199" s="39"/>
      <c r="F199" s="231" t="s">
        <v>296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130</v>
      </c>
      <c r="AU199" s="16" t="s">
        <v>86</v>
      </c>
    </row>
    <row r="200" s="2" customFormat="1" ht="24.15" customHeight="1">
      <c r="A200" s="37"/>
      <c r="B200" s="38"/>
      <c r="C200" s="217" t="s">
        <v>297</v>
      </c>
      <c r="D200" s="217" t="s">
        <v>123</v>
      </c>
      <c r="E200" s="218" t="s">
        <v>298</v>
      </c>
      <c r="F200" s="219" t="s">
        <v>299</v>
      </c>
      <c r="G200" s="220" t="s">
        <v>134</v>
      </c>
      <c r="H200" s="221">
        <v>2</v>
      </c>
      <c r="I200" s="222"/>
      <c r="J200" s="223">
        <f>ROUND(I200*H200,2)</f>
        <v>0</v>
      </c>
      <c r="K200" s="219" t="s">
        <v>127</v>
      </c>
      <c r="L200" s="43"/>
      <c r="M200" s="224" t="s">
        <v>1</v>
      </c>
      <c r="N200" s="225" t="s">
        <v>41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128</v>
      </c>
      <c r="AT200" s="228" t="s">
        <v>123</v>
      </c>
      <c r="AU200" s="228" t="s">
        <v>86</v>
      </c>
      <c r="AY200" s="16" t="s">
        <v>121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84</v>
      </c>
      <c r="BK200" s="229">
        <f>ROUND(I200*H200,2)</f>
        <v>0</v>
      </c>
      <c r="BL200" s="16" t="s">
        <v>128</v>
      </c>
      <c r="BM200" s="228" t="s">
        <v>300</v>
      </c>
    </row>
    <row r="201" s="2" customFormat="1">
      <c r="A201" s="37"/>
      <c r="B201" s="38"/>
      <c r="C201" s="39"/>
      <c r="D201" s="230" t="s">
        <v>130</v>
      </c>
      <c r="E201" s="39"/>
      <c r="F201" s="231" t="s">
        <v>301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130</v>
      </c>
      <c r="AU201" s="16" t="s">
        <v>86</v>
      </c>
    </row>
    <row r="202" s="2" customFormat="1" ht="24.15" customHeight="1">
      <c r="A202" s="37"/>
      <c r="B202" s="38"/>
      <c r="C202" s="217" t="s">
        <v>302</v>
      </c>
      <c r="D202" s="217" t="s">
        <v>123</v>
      </c>
      <c r="E202" s="218" t="s">
        <v>303</v>
      </c>
      <c r="F202" s="219" t="s">
        <v>304</v>
      </c>
      <c r="G202" s="220" t="s">
        <v>134</v>
      </c>
      <c r="H202" s="221">
        <v>1</v>
      </c>
      <c r="I202" s="222"/>
      <c r="J202" s="223">
        <f>ROUND(I202*H202,2)</f>
        <v>0</v>
      </c>
      <c r="K202" s="219" t="s">
        <v>127</v>
      </c>
      <c r="L202" s="43"/>
      <c r="M202" s="224" t="s">
        <v>1</v>
      </c>
      <c r="N202" s="225" t="s">
        <v>41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128</v>
      </c>
      <c r="AT202" s="228" t="s">
        <v>123</v>
      </c>
      <c r="AU202" s="228" t="s">
        <v>86</v>
      </c>
      <c r="AY202" s="16" t="s">
        <v>121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84</v>
      </c>
      <c r="BK202" s="229">
        <f>ROUND(I202*H202,2)</f>
        <v>0</v>
      </c>
      <c r="BL202" s="16" t="s">
        <v>128</v>
      </c>
      <c r="BM202" s="228" t="s">
        <v>305</v>
      </c>
    </row>
    <row r="203" s="2" customFormat="1">
      <c r="A203" s="37"/>
      <c r="B203" s="38"/>
      <c r="C203" s="39"/>
      <c r="D203" s="230" t="s">
        <v>130</v>
      </c>
      <c r="E203" s="39"/>
      <c r="F203" s="231" t="s">
        <v>306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130</v>
      </c>
      <c r="AU203" s="16" t="s">
        <v>86</v>
      </c>
    </row>
    <row r="204" s="2" customFormat="1" ht="24.15" customHeight="1">
      <c r="A204" s="37"/>
      <c r="B204" s="38"/>
      <c r="C204" s="217" t="s">
        <v>307</v>
      </c>
      <c r="D204" s="217" t="s">
        <v>123</v>
      </c>
      <c r="E204" s="218" t="s">
        <v>308</v>
      </c>
      <c r="F204" s="219" t="s">
        <v>309</v>
      </c>
      <c r="G204" s="220" t="s">
        <v>134</v>
      </c>
      <c r="H204" s="221">
        <v>6</v>
      </c>
      <c r="I204" s="222"/>
      <c r="J204" s="223">
        <f>ROUND(I204*H204,2)</f>
        <v>0</v>
      </c>
      <c r="K204" s="219" t="s">
        <v>127</v>
      </c>
      <c r="L204" s="43"/>
      <c r="M204" s="224" t="s">
        <v>1</v>
      </c>
      <c r="N204" s="225" t="s">
        <v>41</v>
      </c>
      <c r="O204" s="90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128</v>
      </c>
      <c r="AT204" s="228" t="s">
        <v>123</v>
      </c>
      <c r="AU204" s="228" t="s">
        <v>86</v>
      </c>
      <c r="AY204" s="16" t="s">
        <v>121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84</v>
      </c>
      <c r="BK204" s="229">
        <f>ROUND(I204*H204,2)</f>
        <v>0</v>
      </c>
      <c r="BL204" s="16" t="s">
        <v>128</v>
      </c>
      <c r="BM204" s="228" t="s">
        <v>310</v>
      </c>
    </row>
    <row r="205" s="2" customFormat="1">
      <c r="A205" s="37"/>
      <c r="B205" s="38"/>
      <c r="C205" s="39"/>
      <c r="D205" s="230" t="s">
        <v>130</v>
      </c>
      <c r="E205" s="39"/>
      <c r="F205" s="231" t="s">
        <v>311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130</v>
      </c>
      <c r="AU205" s="16" t="s">
        <v>86</v>
      </c>
    </row>
    <row r="206" s="2" customFormat="1" ht="24.15" customHeight="1">
      <c r="A206" s="37"/>
      <c r="B206" s="38"/>
      <c r="C206" s="217" t="s">
        <v>312</v>
      </c>
      <c r="D206" s="217" t="s">
        <v>123</v>
      </c>
      <c r="E206" s="218" t="s">
        <v>313</v>
      </c>
      <c r="F206" s="219" t="s">
        <v>314</v>
      </c>
      <c r="G206" s="220" t="s">
        <v>126</v>
      </c>
      <c r="H206" s="221">
        <v>150</v>
      </c>
      <c r="I206" s="222"/>
      <c r="J206" s="223">
        <f>ROUND(I206*H206,2)</f>
        <v>0</v>
      </c>
      <c r="K206" s="219" t="s">
        <v>127</v>
      </c>
      <c r="L206" s="43"/>
      <c r="M206" s="224" t="s">
        <v>1</v>
      </c>
      <c r="N206" s="225" t="s">
        <v>41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128</v>
      </c>
      <c r="AT206" s="228" t="s">
        <v>123</v>
      </c>
      <c r="AU206" s="228" t="s">
        <v>86</v>
      </c>
      <c r="AY206" s="16" t="s">
        <v>121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84</v>
      </c>
      <c r="BK206" s="229">
        <f>ROUND(I206*H206,2)</f>
        <v>0</v>
      </c>
      <c r="BL206" s="16" t="s">
        <v>128</v>
      </c>
      <c r="BM206" s="228" t="s">
        <v>315</v>
      </c>
    </row>
    <row r="207" s="2" customFormat="1">
      <c r="A207" s="37"/>
      <c r="B207" s="38"/>
      <c r="C207" s="39"/>
      <c r="D207" s="230" t="s">
        <v>130</v>
      </c>
      <c r="E207" s="39"/>
      <c r="F207" s="231" t="s">
        <v>316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130</v>
      </c>
      <c r="AU207" s="16" t="s">
        <v>86</v>
      </c>
    </row>
    <row r="208" s="2" customFormat="1" ht="33" customHeight="1">
      <c r="A208" s="37"/>
      <c r="B208" s="38"/>
      <c r="C208" s="217" t="s">
        <v>317</v>
      </c>
      <c r="D208" s="217" t="s">
        <v>123</v>
      </c>
      <c r="E208" s="218" t="s">
        <v>318</v>
      </c>
      <c r="F208" s="219" t="s">
        <v>319</v>
      </c>
      <c r="G208" s="220" t="s">
        <v>134</v>
      </c>
      <c r="H208" s="221">
        <v>10</v>
      </c>
      <c r="I208" s="222"/>
      <c r="J208" s="223">
        <f>ROUND(I208*H208,2)</f>
        <v>0</v>
      </c>
      <c r="K208" s="219" t="s">
        <v>127</v>
      </c>
      <c r="L208" s="43"/>
      <c r="M208" s="224" t="s">
        <v>1</v>
      </c>
      <c r="N208" s="225" t="s">
        <v>41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128</v>
      </c>
      <c r="AT208" s="228" t="s">
        <v>123</v>
      </c>
      <c r="AU208" s="228" t="s">
        <v>86</v>
      </c>
      <c r="AY208" s="16" t="s">
        <v>121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84</v>
      </c>
      <c r="BK208" s="229">
        <f>ROUND(I208*H208,2)</f>
        <v>0</v>
      </c>
      <c r="BL208" s="16" t="s">
        <v>128</v>
      </c>
      <c r="BM208" s="228" t="s">
        <v>320</v>
      </c>
    </row>
    <row r="209" s="2" customFormat="1">
      <c r="A209" s="37"/>
      <c r="B209" s="38"/>
      <c r="C209" s="39"/>
      <c r="D209" s="230" t="s">
        <v>130</v>
      </c>
      <c r="E209" s="39"/>
      <c r="F209" s="231" t="s">
        <v>321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130</v>
      </c>
      <c r="AU209" s="16" t="s">
        <v>86</v>
      </c>
    </row>
    <row r="210" s="13" customFormat="1">
      <c r="A210" s="13"/>
      <c r="B210" s="235"/>
      <c r="C210" s="236"/>
      <c r="D210" s="230" t="s">
        <v>188</v>
      </c>
      <c r="E210" s="236"/>
      <c r="F210" s="238" t="s">
        <v>322</v>
      </c>
      <c r="G210" s="236"/>
      <c r="H210" s="239">
        <v>10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188</v>
      </c>
      <c r="AU210" s="245" t="s">
        <v>86</v>
      </c>
      <c r="AV210" s="13" t="s">
        <v>86</v>
      </c>
      <c r="AW210" s="13" t="s">
        <v>4</v>
      </c>
      <c r="AX210" s="13" t="s">
        <v>84</v>
      </c>
      <c r="AY210" s="245" t="s">
        <v>121</v>
      </c>
    </row>
    <row r="211" s="2" customFormat="1" ht="33" customHeight="1">
      <c r="A211" s="37"/>
      <c r="B211" s="38"/>
      <c r="C211" s="217" t="s">
        <v>323</v>
      </c>
      <c r="D211" s="217" t="s">
        <v>123</v>
      </c>
      <c r="E211" s="218" t="s">
        <v>324</v>
      </c>
      <c r="F211" s="219" t="s">
        <v>325</v>
      </c>
      <c r="G211" s="220" t="s">
        <v>134</v>
      </c>
      <c r="H211" s="221">
        <v>4</v>
      </c>
      <c r="I211" s="222"/>
      <c r="J211" s="223">
        <f>ROUND(I211*H211,2)</f>
        <v>0</v>
      </c>
      <c r="K211" s="219" t="s">
        <v>127</v>
      </c>
      <c r="L211" s="43"/>
      <c r="M211" s="224" t="s">
        <v>1</v>
      </c>
      <c r="N211" s="225" t="s">
        <v>41</v>
      </c>
      <c r="O211" s="90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128</v>
      </c>
      <c r="AT211" s="228" t="s">
        <v>123</v>
      </c>
      <c r="AU211" s="228" t="s">
        <v>86</v>
      </c>
      <c r="AY211" s="16" t="s">
        <v>121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84</v>
      </c>
      <c r="BK211" s="229">
        <f>ROUND(I211*H211,2)</f>
        <v>0</v>
      </c>
      <c r="BL211" s="16" t="s">
        <v>128</v>
      </c>
      <c r="BM211" s="228" t="s">
        <v>326</v>
      </c>
    </row>
    <row r="212" s="2" customFormat="1">
      <c r="A212" s="37"/>
      <c r="B212" s="38"/>
      <c r="C212" s="39"/>
      <c r="D212" s="230" t="s">
        <v>130</v>
      </c>
      <c r="E212" s="39"/>
      <c r="F212" s="231" t="s">
        <v>327</v>
      </c>
      <c r="G212" s="39"/>
      <c r="H212" s="39"/>
      <c r="I212" s="232"/>
      <c r="J212" s="39"/>
      <c r="K212" s="39"/>
      <c r="L212" s="43"/>
      <c r="M212" s="233"/>
      <c r="N212" s="23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130</v>
      </c>
      <c r="AU212" s="16" t="s">
        <v>86</v>
      </c>
    </row>
    <row r="213" s="13" customFormat="1">
      <c r="A213" s="13"/>
      <c r="B213" s="235"/>
      <c r="C213" s="236"/>
      <c r="D213" s="230" t="s">
        <v>188</v>
      </c>
      <c r="E213" s="236"/>
      <c r="F213" s="238" t="s">
        <v>328</v>
      </c>
      <c r="G213" s="236"/>
      <c r="H213" s="239">
        <v>4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188</v>
      </c>
      <c r="AU213" s="245" t="s">
        <v>86</v>
      </c>
      <c r="AV213" s="13" t="s">
        <v>86</v>
      </c>
      <c r="AW213" s="13" t="s">
        <v>4</v>
      </c>
      <c r="AX213" s="13" t="s">
        <v>84</v>
      </c>
      <c r="AY213" s="245" t="s">
        <v>121</v>
      </c>
    </row>
    <row r="214" s="2" customFormat="1" ht="33" customHeight="1">
      <c r="A214" s="37"/>
      <c r="B214" s="38"/>
      <c r="C214" s="217" t="s">
        <v>329</v>
      </c>
      <c r="D214" s="217" t="s">
        <v>123</v>
      </c>
      <c r="E214" s="218" t="s">
        <v>330</v>
      </c>
      <c r="F214" s="219" t="s">
        <v>331</v>
      </c>
      <c r="G214" s="220" t="s">
        <v>134</v>
      </c>
      <c r="H214" s="221">
        <v>5</v>
      </c>
      <c r="I214" s="222"/>
      <c r="J214" s="223">
        <f>ROUND(I214*H214,2)</f>
        <v>0</v>
      </c>
      <c r="K214" s="219" t="s">
        <v>127</v>
      </c>
      <c r="L214" s="43"/>
      <c r="M214" s="224" t="s">
        <v>1</v>
      </c>
      <c r="N214" s="225" t="s">
        <v>41</v>
      </c>
      <c r="O214" s="90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128</v>
      </c>
      <c r="AT214" s="228" t="s">
        <v>123</v>
      </c>
      <c r="AU214" s="228" t="s">
        <v>86</v>
      </c>
      <c r="AY214" s="16" t="s">
        <v>121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84</v>
      </c>
      <c r="BK214" s="229">
        <f>ROUND(I214*H214,2)</f>
        <v>0</v>
      </c>
      <c r="BL214" s="16" t="s">
        <v>128</v>
      </c>
      <c r="BM214" s="228" t="s">
        <v>332</v>
      </c>
    </row>
    <row r="215" s="2" customFormat="1">
      <c r="A215" s="37"/>
      <c r="B215" s="38"/>
      <c r="C215" s="39"/>
      <c r="D215" s="230" t="s">
        <v>130</v>
      </c>
      <c r="E215" s="39"/>
      <c r="F215" s="231" t="s">
        <v>333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130</v>
      </c>
      <c r="AU215" s="16" t="s">
        <v>86</v>
      </c>
    </row>
    <row r="216" s="13" customFormat="1">
      <c r="A216" s="13"/>
      <c r="B216" s="235"/>
      <c r="C216" s="236"/>
      <c r="D216" s="230" t="s">
        <v>188</v>
      </c>
      <c r="E216" s="236"/>
      <c r="F216" s="238" t="s">
        <v>334</v>
      </c>
      <c r="G216" s="236"/>
      <c r="H216" s="239">
        <v>5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188</v>
      </c>
      <c r="AU216" s="245" t="s">
        <v>86</v>
      </c>
      <c r="AV216" s="13" t="s">
        <v>86</v>
      </c>
      <c r="AW216" s="13" t="s">
        <v>4</v>
      </c>
      <c r="AX216" s="13" t="s">
        <v>84</v>
      </c>
      <c r="AY216" s="245" t="s">
        <v>121</v>
      </c>
    </row>
    <row r="217" s="2" customFormat="1" ht="33" customHeight="1">
      <c r="A217" s="37"/>
      <c r="B217" s="38"/>
      <c r="C217" s="217" t="s">
        <v>335</v>
      </c>
      <c r="D217" s="217" t="s">
        <v>123</v>
      </c>
      <c r="E217" s="218" t="s">
        <v>336</v>
      </c>
      <c r="F217" s="219" t="s">
        <v>337</v>
      </c>
      <c r="G217" s="220" t="s">
        <v>134</v>
      </c>
      <c r="H217" s="221">
        <v>30</v>
      </c>
      <c r="I217" s="222"/>
      <c r="J217" s="223">
        <f>ROUND(I217*H217,2)</f>
        <v>0</v>
      </c>
      <c r="K217" s="219" t="s">
        <v>127</v>
      </c>
      <c r="L217" s="43"/>
      <c r="M217" s="224" t="s">
        <v>1</v>
      </c>
      <c r="N217" s="225" t="s">
        <v>41</v>
      </c>
      <c r="O217" s="90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128</v>
      </c>
      <c r="AT217" s="228" t="s">
        <v>123</v>
      </c>
      <c r="AU217" s="228" t="s">
        <v>86</v>
      </c>
      <c r="AY217" s="16" t="s">
        <v>121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84</v>
      </c>
      <c r="BK217" s="229">
        <f>ROUND(I217*H217,2)</f>
        <v>0</v>
      </c>
      <c r="BL217" s="16" t="s">
        <v>128</v>
      </c>
      <c r="BM217" s="228" t="s">
        <v>338</v>
      </c>
    </row>
    <row r="218" s="2" customFormat="1">
      <c r="A218" s="37"/>
      <c r="B218" s="38"/>
      <c r="C218" s="39"/>
      <c r="D218" s="230" t="s">
        <v>130</v>
      </c>
      <c r="E218" s="39"/>
      <c r="F218" s="231" t="s">
        <v>339</v>
      </c>
      <c r="G218" s="39"/>
      <c r="H218" s="39"/>
      <c r="I218" s="232"/>
      <c r="J218" s="39"/>
      <c r="K218" s="39"/>
      <c r="L218" s="43"/>
      <c r="M218" s="233"/>
      <c r="N218" s="23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130</v>
      </c>
      <c r="AU218" s="16" t="s">
        <v>86</v>
      </c>
    </row>
    <row r="219" s="13" customFormat="1">
      <c r="A219" s="13"/>
      <c r="B219" s="235"/>
      <c r="C219" s="236"/>
      <c r="D219" s="230" t="s">
        <v>188</v>
      </c>
      <c r="E219" s="236"/>
      <c r="F219" s="238" t="s">
        <v>340</v>
      </c>
      <c r="G219" s="236"/>
      <c r="H219" s="239">
        <v>30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188</v>
      </c>
      <c r="AU219" s="245" t="s">
        <v>86</v>
      </c>
      <c r="AV219" s="13" t="s">
        <v>86</v>
      </c>
      <c r="AW219" s="13" t="s">
        <v>4</v>
      </c>
      <c r="AX219" s="13" t="s">
        <v>84</v>
      </c>
      <c r="AY219" s="245" t="s">
        <v>121</v>
      </c>
    </row>
    <row r="220" s="2" customFormat="1" ht="33" customHeight="1">
      <c r="A220" s="37"/>
      <c r="B220" s="38"/>
      <c r="C220" s="217" t="s">
        <v>341</v>
      </c>
      <c r="D220" s="217" t="s">
        <v>123</v>
      </c>
      <c r="E220" s="218" t="s">
        <v>342</v>
      </c>
      <c r="F220" s="219" t="s">
        <v>343</v>
      </c>
      <c r="G220" s="220" t="s">
        <v>134</v>
      </c>
      <c r="H220" s="221">
        <v>5</v>
      </c>
      <c r="I220" s="222"/>
      <c r="J220" s="223">
        <f>ROUND(I220*H220,2)</f>
        <v>0</v>
      </c>
      <c r="K220" s="219" t="s">
        <v>127</v>
      </c>
      <c r="L220" s="43"/>
      <c r="M220" s="224" t="s">
        <v>1</v>
      </c>
      <c r="N220" s="225" t="s">
        <v>41</v>
      </c>
      <c r="O220" s="90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128</v>
      </c>
      <c r="AT220" s="228" t="s">
        <v>123</v>
      </c>
      <c r="AU220" s="228" t="s">
        <v>86</v>
      </c>
      <c r="AY220" s="16" t="s">
        <v>121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84</v>
      </c>
      <c r="BK220" s="229">
        <f>ROUND(I220*H220,2)</f>
        <v>0</v>
      </c>
      <c r="BL220" s="16" t="s">
        <v>128</v>
      </c>
      <c r="BM220" s="228" t="s">
        <v>344</v>
      </c>
    </row>
    <row r="221" s="2" customFormat="1">
      <c r="A221" s="37"/>
      <c r="B221" s="38"/>
      <c r="C221" s="39"/>
      <c r="D221" s="230" t="s">
        <v>130</v>
      </c>
      <c r="E221" s="39"/>
      <c r="F221" s="231" t="s">
        <v>345</v>
      </c>
      <c r="G221" s="39"/>
      <c r="H221" s="39"/>
      <c r="I221" s="232"/>
      <c r="J221" s="39"/>
      <c r="K221" s="39"/>
      <c r="L221" s="43"/>
      <c r="M221" s="233"/>
      <c r="N221" s="234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130</v>
      </c>
      <c r="AU221" s="16" t="s">
        <v>86</v>
      </c>
    </row>
    <row r="222" s="13" customFormat="1">
      <c r="A222" s="13"/>
      <c r="B222" s="235"/>
      <c r="C222" s="236"/>
      <c r="D222" s="230" t="s">
        <v>188</v>
      </c>
      <c r="E222" s="236"/>
      <c r="F222" s="238" t="s">
        <v>334</v>
      </c>
      <c r="G222" s="236"/>
      <c r="H222" s="239">
        <v>5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188</v>
      </c>
      <c r="AU222" s="245" t="s">
        <v>86</v>
      </c>
      <c r="AV222" s="13" t="s">
        <v>86</v>
      </c>
      <c r="AW222" s="13" t="s">
        <v>4</v>
      </c>
      <c r="AX222" s="13" t="s">
        <v>84</v>
      </c>
      <c r="AY222" s="245" t="s">
        <v>121</v>
      </c>
    </row>
    <row r="223" s="2" customFormat="1" ht="33" customHeight="1">
      <c r="A223" s="37"/>
      <c r="B223" s="38"/>
      <c r="C223" s="217" t="s">
        <v>346</v>
      </c>
      <c r="D223" s="217" t="s">
        <v>123</v>
      </c>
      <c r="E223" s="218" t="s">
        <v>347</v>
      </c>
      <c r="F223" s="219" t="s">
        <v>348</v>
      </c>
      <c r="G223" s="220" t="s">
        <v>134</v>
      </c>
      <c r="H223" s="221">
        <v>10</v>
      </c>
      <c r="I223" s="222"/>
      <c r="J223" s="223">
        <f>ROUND(I223*H223,2)</f>
        <v>0</v>
      </c>
      <c r="K223" s="219" t="s">
        <v>127</v>
      </c>
      <c r="L223" s="43"/>
      <c r="M223" s="224" t="s">
        <v>1</v>
      </c>
      <c r="N223" s="225" t="s">
        <v>41</v>
      </c>
      <c r="O223" s="90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128</v>
      </c>
      <c r="AT223" s="228" t="s">
        <v>123</v>
      </c>
      <c r="AU223" s="228" t="s">
        <v>86</v>
      </c>
      <c r="AY223" s="16" t="s">
        <v>121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84</v>
      </c>
      <c r="BK223" s="229">
        <f>ROUND(I223*H223,2)</f>
        <v>0</v>
      </c>
      <c r="BL223" s="16" t="s">
        <v>128</v>
      </c>
      <c r="BM223" s="228" t="s">
        <v>349</v>
      </c>
    </row>
    <row r="224" s="2" customFormat="1">
      <c r="A224" s="37"/>
      <c r="B224" s="38"/>
      <c r="C224" s="39"/>
      <c r="D224" s="230" t="s">
        <v>130</v>
      </c>
      <c r="E224" s="39"/>
      <c r="F224" s="231" t="s">
        <v>350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130</v>
      </c>
      <c r="AU224" s="16" t="s">
        <v>86</v>
      </c>
    </row>
    <row r="225" s="13" customFormat="1">
      <c r="A225" s="13"/>
      <c r="B225" s="235"/>
      <c r="C225" s="236"/>
      <c r="D225" s="230" t="s">
        <v>188</v>
      </c>
      <c r="E225" s="236"/>
      <c r="F225" s="238" t="s">
        <v>322</v>
      </c>
      <c r="G225" s="236"/>
      <c r="H225" s="239">
        <v>10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188</v>
      </c>
      <c r="AU225" s="245" t="s">
        <v>86</v>
      </c>
      <c r="AV225" s="13" t="s">
        <v>86</v>
      </c>
      <c r="AW225" s="13" t="s">
        <v>4</v>
      </c>
      <c r="AX225" s="13" t="s">
        <v>84</v>
      </c>
      <c r="AY225" s="245" t="s">
        <v>121</v>
      </c>
    </row>
    <row r="226" s="2" customFormat="1" ht="33" customHeight="1">
      <c r="A226" s="37"/>
      <c r="B226" s="38"/>
      <c r="C226" s="217" t="s">
        <v>351</v>
      </c>
      <c r="D226" s="217" t="s">
        <v>123</v>
      </c>
      <c r="E226" s="218" t="s">
        <v>352</v>
      </c>
      <c r="F226" s="219" t="s">
        <v>353</v>
      </c>
      <c r="G226" s="220" t="s">
        <v>134</v>
      </c>
      <c r="H226" s="221">
        <v>10</v>
      </c>
      <c r="I226" s="222"/>
      <c r="J226" s="223">
        <f>ROUND(I226*H226,2)</f>
        <v>0</v>
      </c>
      <c r="K226" s="219" t="s">
        <v>127</v>
      </c>
      <c r="L226" s="43"/>
      <c r="M226" s="224" t="s">
        <v>1</v>
      </c>
      <c r="N226" s="225" t="s">
        <v>41</v>
      </c>
      <c r="O226" s="90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128</v>
      </c>
      <c r="AT226" s="228" t="s">
        <v>123</v>
      </c>
      <c r="AU226" s="228" t="s">
        <v>86</v>
      </c>
      <c r="AY226" s="16" t="s">
        <v>121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84</v>
      </c>
      <c r="BK226" s="229">
        <f>ROUND(I226*H226,2)</f>
        <v>0</v>
      </c>
      <c r="BL226" s="16" t="s">
        <v>128</v>
      </c>
      <c r="BM226" s="228" t="s">
        <v>354</v>
      </c>
    </row>
    <row r="227" s="2" customFormat="1">
      <c r="A227" s="37"/>
      <c r="B227" s="38"/>
      <c r="C227" s="39"/>
      <c r="D227" s="230" t="s">
        <v>130</v>
      </c>
      <c r="E227" s="39"/>
      <c r="F227" s="231" t="s">
        <v>355</v>
      </c>
      <c r="G227" s="39"/>
      <c r="H227" s="39"/>
      <c r="I227" s="232"/>
      <c r="J227" s="39"/>
      <c r="K227" s="39"/>
      <c r="L227" s="43"/>
      <c r="M227" s="233"/>
      <c r="N227" s="23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130</v>
      </c>
      <c r="AU227" s="16" t="s">
        <v>86</v>
      </c>
    </row>
    <row r="228" s="13" customFormat="1">
      <c r="A228" s="13"/>
      <c r="B228" s="235"/>
      <c r="C228" s="236"/>
      <c r="D228" s="230" t="s">
        <v>188</v>
      </c>
      <c r="E228" s="236"/>
      <c r="F228" s="238" t="s">
        <v>322</v>
      </c>
      <c r="G228" s="236"/>
      <c r="H228" s="239">
        <v>10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188</v>
      </c>
      <c r="AU228" s="245" t="s">
        <v>86</v>
      </c>
      <c r="AV228" s="13" t="s">
        <v>86</v>
      </c>
      <c r="AW228" s="13" t="s">
        <v>4</v>
      </c>
      <c r="AX228" s="13" t="s">
        <v>84</v>
      </c>
      <c r="AY228" s="245" t="s">
        <v>121</v>
      </c>
    </row>
    <row r="229" s="2" customFormat="1" ht="33" customHeight="1">
      <c r="A229" s="37"/>
      <c r="B229" s="38"/>
      <c r="C229" s="217" t="s">
        <v>356</v>
      </c>
      <c r="D229" s="217" t="s">
        <v>123</v>
      </c>
      <c r="E229" s="218" t="s">
        <v>357</v>
      </c>
      <c r="F229" s="219" t="s">
        <v>358</v>
      </c>
      <c r="G229" s="220" t="s">
        <v>134</v>
      </c>
      <c r="H229" s="221">
        <v>5</v>
      </c>
      <c r="I229" s="222"/>
      <c r="J229" s="223">
        <f>ROUND(I229*H229,2)</f>
        <v>0</v>
      </c>
      <c r="K229" s="219" t="s">
        <v>127</v>
      </c>
      <c r="L229" s="43"/>
      <c r="M229" s="224" t="s">
        <v>1</v>
      </c>
      <c r="N229" s="225" t="s">
        <v>41</v>
      </c>
      <c r="O229" s="90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128</v>
      </c>
      <c r="AT229" s="228" t="s">
        <v>123</v>
      </c>
      <c r="AU229" s="228" t="s">
        <v>86</v>
      </c>
      <c r="AY229" s="16" t="s">
        <v>121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84</v>
      </c>
      <c r="BK229" s="229">
        <f>ROUND(I229*H229,2)</f>
        <v>0</v>
      </c>
      <c r="BL229" s="16" t="s">
        <v>128</v>
      </c>
      <c r="BM229" s="228" t="s">
        <v>359</v>
      </c>
    </row>
    <row r="230" s="2" customFormat="1">
      <c r="A230" s="37"/>
      <c r="B230" s="38"/>
      <c r="C230" s="39"/>
      <c r="D230" s="230" t="s">
        <v>130</v>
      </c>
      <c r="E230" s="39"/>
      <c r="F230" s="231" t="s">
        <v>360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130</v>
      </c>
      <c r="AU230" s="16" t="s">
        <v>86</v>
      </c>
    </row>
    <row r="231" s="13" customFormat="1">
      <c r="A231" s="13"/>
      <c r="B231" s="235"/>
      <c r="C231" s="236"/>
      <c r="D231" s="230" t="s">
        <v>188</v>
      </c>
      <c r="E231" s="236"/>
      <c r="F231" s="238" t="s">
        <v>334</v>
      </c>
      <c r="G231" s="236"/>
      <c r="H231" s="239">
        <v>5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188</v>
      </c>
      <c r="AU231" s="245" t="s">
        <v>86</v>
      </c>
      <c r="AV231" s="13" t="s">
        <v>86</v>
      </c>
      <c r="AW231" s="13" t="s">
        <v>4</v>
      </c>
      <c r="AX231" s="13" t="s">
        <v>84</v>
      </c>
      <c r="AY231" s="245" t="s">
        <v>121</v>
      </c>
    </row>
    <row r="232" s="2" customFormat="1" ht="33" customHeight="1">
      <c r="A232" s="37"/>
      <c r="B232" s="38"/>
      <c r="C232" s="217" t="s">
        <v>361</v>
      </c>
      <c r="D232" s="217" t="s">
        <v>123</v>
      </c>
      <c r="E232" s="218" t="s">
        <v>362</v>
      </c>
      <c r="F232" s="219" t="s">
        <v>363</v>
      </c>
      <c r="G232" s="220" t="s">
        <v>134</v>
      </c>
      <c r="H232" s="221">
        <v>30</v>
      </c>
      <c r="I232" s="222"/>
      <c r="J232" s="223">
        <f>ROUND(I232*H232,2)</f>
        <v>0</v>
      </c>
      <c r="K232" s="219" t="s">
        <v>127</v>
      </c>
      <c r="L232" s="43"/>
      <c r="M232" s="224" t="s">
        <v>1</v>
      </c>
      <c r="N232" s="225" t="s">
        <v>41</v>
      </c>
      <c r="O232" s="90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8" t="s">
        <v>128</v>
      </c>
      <c r="AT232" s="228" t="s">
        <v>123</v>
      </c>
      <c r="AU232" s="228" t="s">
        <v>86</v>
      </c>
      <c r="AY232" s="16" t="s">
        <v>121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6" t="s">
        <v>84</v>
      </c>
      <c r="BK232" s="229">
        <f>ROUND(I232*H232,2)</f>
        <v>0</v>
      </c>
      <c r="BL232" s="16" t="s">
        <v>128</v>
      </c>
      <c r="BM232" s="228" t="s">
        <v>364</v>
      </c>
    </row>
    <row r="233" s="2" customFormat="1">
      <c r="A233" s="37"/>
      <c r="B233" s="38"/>
      <c r="C233" s="39"/>
      <c r="D233" s="230" t="s">
        <v>130</v>
      </c>
      <c r="E233" s="39"/>
      <c r="F233" s="231" t="s">
        <v>365</v>
      </c>
      <c r="G233" s="39"/>
      <c r="H233" s="39"/>
      <c r="I233" s="232"/>
      <c r="J233" s="39"/>
      <c r="K233" s="39"/>
      <c r="L233" s="43"/>
      <c r="M233" s="233"/>
      <c r="N233" s="23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130</v>
      </c>
      <c r="AU233" s="16" t="s">
        <v>86</v>
      </c>
    </row>
    <row r="234" s="13" customFormat="1">
      <c r="A234" s="13"/>
      <c r="B234" s="235"/>
      <c r="C234" s="236"/>
      <c r="D234" s="230" t="s">
        <v>188</v>
      </c>
      <c r="E234" s="236"/>
      <c r="F234" s="238" t="s">
        <v>340</v>
      </c>
      <c r="G234" s="236"/>
      <c r="H234" s="239">
        <v>30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188</v>
      </c>
      <c r="AU234" s="245" t="s">
        <v>86</v>
      </c>
      <c r="AV234" s="13" t="s">
        <v>86</v>
      </c>
      <c r="AW234" s="13" t="s">
        <v>4</v>
      </c>
      <c r="AX234" s="13" t="s">
        <v>84</v>
      </c>
      <c r="AY234" s="245" t="s">
        <v>121</v>
      </c>
    </row>
    <row r="235" s="2" customFormat="1" ht="33" customHeight="1">
      <c r="A235" s="37"/>
      <c r="B235" s="38"/>
      <c r="C235" s="217" t="s">
        <v>366</v>
      </c>
      <c r="D235" s="217" t="s">
        <v>123</v>
      </c>
      <c r="E235" s="218" t="s">
        <v>367</v>
      </c>
      <c r="F235" s="219" t="s">
        <v>368</v>
      </c>
      <c r="G235" s="220" t="s">
        <v>134</v>
      </c>
      <c r="H235" s="221">
        <v>5</v>
      </c>
      <c r="I235" s="222"/>
      <c r="J235" s="223">
        <f>ROUND(I235*H235,2)</f>
        <v>0</v>
      </c>
      <c r="K235" s="219" t="s">
        <v>127</v>
      </c>
      <c r="L235" s="43"/>
      <c r="M235" s="224" t="s">
        <v>1</v>
      </c>
      <c r="N235" s="225" t="s">
        <v>41</v>
      </c>
      <c r="O235" s="90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128</v>
      </c>
      <c r="AT235" s="228" t="s">
        <v>123</v>
      </c>
      <c r="AU235" s="228" t="s">
        <v>86</v>
      </c>
      <c r="AY235" s="16" t="s">
        <v>121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84</v>
      </c>
      <c r="BK235" s="229">
        <f>ROUND(I235*H235,2)</f>
        <v>0</v>
      </c>
      <c r="BL235" s="16" t="s">
        <v>128</v>
      </c>
      <c r="BM235" s="228" t="s">
        <v>369</v>
      </c>
    </row>
    <row r="236" s="2" customFormat="1">
      <c r="A236" s="37"/>
      <c r="B236" s="38"/>
      <c r="C236" s="39"/>
      <c r="D236" s="230" t="s">
        <v>130</v>
      </c>
      <c r="E236" s="39"/>
      <c r="F236" s="231" t="s">
        <v>370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130</v>
      </c>
      <c r="AU236" s="16" t="s">
        <v>86</v>
      </c>
    </row>
    <row r="237" s="13" customFormat="1">
      <c r="A237" s="13"/>
      <c r="B237" s="235"/>
      <c r="C237" s="236"/>
      <c r="D237" s="230" t="s">
        <v>188</v>
      </c>
      <c r="E237" s="236"/>
      <c r="F237" s="238" t="s">
        <v>334</v>
      </c>
      <c r="G237" s="236"/>
      <c r="H237" s="239">
        <v>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188</v>
      </c>
      <c r="AU237" s="245" t="s">
        <v>86</v>
      </c>
      <c r="AV237" s="13" t="s">
        <v>86</v>
      </c>
      <c r="AW237" s="13" t="s">
        <v>4</v>
      </c>
      <c r="AX237" s="13" t="s">
        <v>84</v>
      </c>
      <c r="AY237" s="245" t="s">
        <v>121</v>
      </c>
    </row>
    <row r="238" s="2" customFormat="1" ht="24.15" customHeight="1">
      <c r="A238" s="37"/>
      <c r="B238" s="38"/>
      <c r="C238" s="217" t="s">
        <v>371</v>
      </c>
      <c r="D238" s="217" t="s">
        <v>123</v>
      </c>
      <c r="E238" s="218" t="s">
        <v>372</v>
      </c>
      <c r="F238" s="219" t="s">
        <v>373</v>
      </c>
      <c r="G238" s="220" t="s">
        <v>134</v>
      </c>
      <c r="H238" s="221">
        <v>15</v>
      </c>
      <c r="I238" s="222"/>
      <c r="J238" s="223">
        <f>ROUND(I238*H238,2)</f>
        <v>0</v>
      </c>
      <c r="K238" s="219" t="s">
        <v>127</v>
      </c>
      <c r="L238" s="43"/>
      <c r="M238" s="224" t="s">
        <v>1</v>
      </c>
      <c r="N238" s="225" t="s">
        <v>41</v>
      </c>
      <c r="O238" s="90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128</v>
      </c>
      <c r="AT238" s="228" t="s">
        <v>123</v>
      </c>
      <c r="AU238" s="228" t="s">
        <v>86</v>
      </c>
      <c r="AY238" s="16" t="s">
        <v>121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84</v>
      </c>
      <c r="BK238" s="229">
        <f>ROUND(I238*H238,2)</f>
        <v>0</v>
      </c>
      <c r="BL238" s="16" t="s">
        <v>128</v>
      </c>
      <c r="BM238" s="228" t="s">
        <v>374</v>
      </c>
    </row>
    <row r="239" s="2" customFormat="1">
      <c r="A239" s="37"/>
      <c r="B239" s="38"/>
      <c r="C239" s="39"/>
      <c r="D239" s="230" t="s">
        <v>130</v>
      </c>
      <c r="E239" s="39"/>
      <c r="F239" s="231" t="s">
        <v>375</v>
      </c>
      <c r="G239" s="39"/>
      <c r="H239" s="39"/>
      <c r="I239" s="232"/>
      <c r="J239" s="39"/>
      <c r="K239" s="39"/>
      <c r="L239" s="43"/>
      <c r="M239" s="233"/>
      <c r="N239" s="23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130</v>
      </c>
      <c r="AU239" s="16" t="s">
        <v>86</v>
      </c>
    </row>
    <row r="240" s="13" customFormat="1">
      <c r="A240" s="13"/>
      <c r="B240" s="235"/>
      <c r="C240" s="236"/>
      <c r="D240" s="230" t="s">
        <v>188</v>
      </c>
      <c r="E240" s="236"/>
      <c r="F240" s="238" t="s">
        <v>376</v>
      </c>
      <c r="G240" s="236"/>
      <c r="H240" s="239">
        <v>15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188</v>
      </c>
      <c r="AU240" s="245" t="s">
        <v>86</v>
      </c>
      <c r="AV240" s="13" t="s">
        <v>86</v>
      </c>
      <c r="AW240" s="13" t="s">
        <v>4</v>
      </c>
      <c r="AX240" s="13" t="s">
        <v>84</v>
      </c>
      <c r="AY240" s="245" t="s">
        <v>121</v>
      </c>
    </row>
    <row r="241" s="2" customFormat="1" ht="24.15" customHeight="1">
      <c r="A241" s="37"/>
      <c r="B241" s="38"/>
      <c r="C241" s="217" t="s">
        <v>377</v>
      </c>
      <c r="D241" s="217" t="s">
        <v>123</v>
      </c>
      <c r="E241" s="218" t="s">
        <v>378</v>
      </c>
      <c r="F241" s="219" t="s">
        <v>379</v>
      </c>
      <c r="G241" s="220" t="s">
        <v>134</v>
      </c>
      <c r="H241" s="221">
        <v>4</v>
      </c>
      <c r="I241" s="222"/>
      <c r="J241" s="223">
        <f>ROUND(I241*H241,2)</f>
        <v>0</v>
      </c>
      <c r="K241" s="219" t="s">
        <v>127</v>
      </c>
      <c r="L241" s="43"/>
      <c r="M241" s="224" t="s">
        <v>1</v>
      </c>
      <c r="N241" s="225" t="s">
        <v>41</v>
      </c>
      <c r="O241" s="90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128</v>
      </c>
      <c r="AT241" s="228" t="s">
        <v>123</v>
      </c>
      <c r="AU241" s="228" t="s">
        <v>86</v>
      </c>
      <c r="AY241" s="16" t="s">
        <v>121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84</v>
      </c>
      <c r="BK241" s="229">
        <f>ROUND(I241*H241,2)</f>
        <v>0</v>
      </c>
      <c r="BL241" s="16" t="s">
        <v>128</v>
      </c>
      <c r="BM241" s="228" t="s">
        <v>380</v>
      </c>
    </row>
    <row r="242" s="2" customFormat="1">
      <c r="A242" s="37"/>
      <c r="B242" s="38"/>
      <c r="C242" s="39"/>
      <c r="D242" s="230" t="s">
        <v>130</v>
      </c>
      <c r="E242" s="39"/>
      <c r="F242" s="231" t="s">
        <v>381</v>
      </c>
      <c r="G242" s="39"/>
      <c r="H242" s="39"/>
      <c r="I242" s="232"/>
      <c r="J242" s="39"/>
      <c r="K242" s="39"/>
      <c r="L242" s="43"/>
      <c r="M242" s="233"/>
      <c r="N242" s="23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130</v>
      </c>
      <c r="AU242" s="16" t="s">
        <v>86</v>
      </c>
    </row>
    <row r="243" s="13" customFormat="1">
      <c r="A243" s="13"/>
      <c r="B243" s="235"/>
      <c r="C243" s="236"/>
      <c r="D243" s="230" t="s">
        <v>188</v>
      </c>
      <c r="E243" s="236"/>
      <c r="F243" s="238" t="s">
        <v>328</v>
      </c>
      <c r="G243" s="236"/>
      <c r="H243" s="239">
        <v>4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188</v>
      </c>
      <c r="AU243" s="245" t="s">
        <v>86</v>
      </c>
      <c r="AV243" s="13" t="s">
        <v>86</v>
      </c>
      <c r="AW243" s="13" t="s">
        <v>4</v>
      </c>
      <c r="AX243" s="13" t="s">
        <v>84</v>
      </c>
      <c r="AY243" s="245" t="s">
        <v>121</v>
      </c>
    </row>
    <row r="244" s="2" customFormat="1" ht="24.15" customHeight="1">
      <c r="A244" s="37"/>
      <c r="B244" s="38"/>
      <c r="C244" s="217" t="s">
        <v>382</v>
      </c>
      <c r="D244" s="217" t="s">
        <v>123</v>
      </c>
      <c r="E244" s="218" t="s">
        <v>383</v>
      </c>
      <c r="F244" s="219" t="s">
        <v>384</v>
      </c>
      <c r="G244" s="220" t="s">
        <v>134</v>
      </c>
      <c r="H244" s="221">
        <v>5</v>
      </c>
      <c r="I244" s="222"/>
      <c r="J244" s="223">
        <f>ROUND(I244*H244,2)</f>
        <v>0</v>
      </c>
      <c r="K244" s="219" t="s">
        <v>127</v>
      </c>
      <c r="L244" s="43"/>
      <c r="M244" s="224" t="s">
        <v>1</v>
      </c>
      <c r="N244" s="225" t="s">
        <v>41</v>
      </c>
      <c r="O244" s="90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8" t="s">
        <v>128</v>
      </c>
      <c r="AT244" s="228" t="s">
        <v>123</v>
      </c>
      <c r="AU244" s="228" t="s">
        <v>86</v>
      </c>
      <c r="AY244" s="16" t="s">
        <v>121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6" t="s">
        <v>84</v>
      </c>
      <c r="BK244" s="229">
        <f>ROUND(I244*H244,2)</f>
        <v>0</v>
      </c>
      <c r="BL244" s="16" t="s">
        <v>128</v>
      </c>
      <c r="BM244" s="228" t="s">
        <v>385</v>
      </c>
    </row>
    <row r="245" s="2" customFormat="1">
      <c r="A245" s="37"/>
      <c r="B245" s="38"/>
      <c r="C245" s="39"/>
      <c r="D245" s="230" t="s">
        <v>130</v>
      </c>
      <c r="E245" s="39"/>
      <c r="F245" s="231" t="s">
        <v>386</v>
      </c>
      <c r="G245" s="39"/>
      <c r="H245" s="39"/>
      <c r="I245" s="232"/>
      <c r="J245" s="39"/>
      <c r="K245" s="39"/>
      <c r="L245" s="43"/>
      <c r="M245" s="233"/>
      <c r="N245" s="23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130</v>
      </c>
      <c r="AU245" s="16" t="s">
        <v>86</v>
      </c>
    </row>
    <row r="246" s="13" customFormat="1">
      <c r="A246" s="13"/>
      <c r="B246" s="235"/>
      <c r="C246" s="236"/>
      <c r="D246" s="230" t="s">
        <v>188</v>
      </c>
      <c r="E246" s="236"/>
      <c r="F246" s="238" t="s">
        <v>334</v>
      </c>
      <c r="G246" s="236"/>
      <c r="H246" s="239">
        <v>5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188</v>
      </c>
      <c r="AU246" s="245" t="s">
        <v>86</v>
      </c>
      <c r="AV246" s="13" t="s">
        <v>86</v>
      </c>
      <c r="AW246" s="13" t="s">
        <v>4</v>
      </c>
      <c r="AX246" s="13" t="s">
        <v>84</v>
      </c>
      <c r="AY246" s="245" t="s">
        <v>121</v>
      </c>
    </row>
    <row r="247" s="2" customFormat="1" ht="24.15" customHeight="1">
      <c r="A247" s="37"/>
      <c r="B247" s="38"/>
      <c r="C247" s="217" t="s">
        <v>387</v>
      </c>
      <c r="D247" s="217" t="s">
        <v>123</v>
      </c>
      <c r="E247" s="218" t="s">
        <v>388</v>
      </c>
      <c r="F247" s="219" t="s">
        <v>389</v>
      </c>
      <c r="G247" s="220" t="s">
        <v>134</v>
      </c>
      <c r="H247" s="221">
        <v>30</v>
      </c>
      <c r="I247" s="222"/>
      <c r="J247" s="223">
        <f>ROUND(I247*H247,2)</f>
        <v>0</v>
      </c>
      <c r="K247" s="219" t="s">
        <v>127</v>
      </c>
      <c r="L247" s="43"/>
      <c r="M247" s="224" t="s">
        <v>1</v>
      </c>
      <c r="N247" s="225" t="s">
        <v>41</v>
      </c>
      <c r="O247" s="90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128</v>
      </c>
      <c r="AT247" s="228" t="s">
        <v>123</v>
      </c>
      <c r="AU247" s="228" t="s">
        <v>86</v>
      </c>
      <c r="AY247" s="16" t="s">
        <v>121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84</v>
      </c>
      <c r="BK247" s="229">
        <f>ROUND(I247*H247,2)</f>
        <v>0</v>
      </c>
      <c r="BL247" s="16" t="s">
        <v>128</v>
      </c>
      <c r="BM247" s="228" t="s">
        <v>390</v>
      </c>
    </row>
    <row r="248" s="2" customFormat="1">
      <c r="A248" s="37"/>
      <c r="B248" s="38"/>
      <c r="C248" s="39"/>
      <c r="D248" s="230" t="s">
        <v>130</v>
      </c>
      <c r="E248" s="39"/>
      <c r="F248" s="231" t="s">
        <v>391</v>
      </c>
      <c r="G248" s="39"/>
      <c r="H248" s="39"/>
      <c r="I248" s="232"/>
      <c r="J248" s="39"/>
      <c r="K248" s="39"/>
      <c r="L248" s="43"/>
      <c r="M248" s="233"/>
      <c r="N248" s="23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130</v>
      </c>
      <c r="AU248" s="16" t="s">
        <v>86</v>
      </c>
    </row>
    <row r="249" s="13" customFormat="1">
      <c r="A249" s="13"/>
      <c r="B249" s="235"/>
      <c r="C249" s="236"/>
      <c r="D249" s="230" t="s">
        <v>188</v>
      </c>
      <c r="E249" s="236"/>
      <c r="F249" s="238" t="s">
        <v>340</v>
      </c>
      <c r="G249" s="236"/>
      <c r="H249" s="239">
        <v>30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188</v>
      </c>
      <c r="AU249" s="245" t="s">
        <v>86</v>
      </c>
      <c r="AV249" s="13" t="s">
        <v>86</v>
      </c>
      <c r="AW249" s="13" t="s">
        <v>4</v>
      </c>
      <c r="AX249" s="13" t="s">
        <v>84</v>
      </c>
      <c r="AY249" s="245" t="s">
        <v>121</v>
      </c>
    </row>
    <row r="250" s="2" customFormat="1" ht="33" customHeight="1">
      <c r="A250" s="37"/>
      <c r="B250" s="38"/>
      <c r="C250" s="217" t="s">
        <v>392</v>
      </c>
      <c r="D250" s="217" t="s">
        <v>123</v>
      </c>
      <c r="E250" s="218" t="s">
        <v>393</v>
      </c>
      <c r="F250" s="219" t="s">
        <v>394</v>
      </c>
      <c r="G250" s="220" t="s">
        <v>216</v>
      </c>
      <c r="H250" s="221">
        <v>48.426000000000002</v>
      </c>
      <c r="I250" s="222"/>
      <c r="J250" s="223">
        <f>ROUND(I250*H250,2)</f>
        <v>0</v>
      </c>
      <c r="K250" s="219" t="s">
        <v>127</v>
      </c>
      <c r="L250" s="43"/>
      <c r="M250" s="224" t="s">
        <v>1</v>
      </c>
      <c r="N250" s="225" t="s">
        <v>41</v>
      </c>
      <c r="O250" s="90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128</v>
      </c>
      <c r="AT250" s="228" t="s">
        <v>123</v>
      </c>
      <c r="AU250" s="228" t="s">
        <v>86</v>
      </c>
      <c r="AY250" s="16" t="s">
        <v>121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84</v>
      </c>
      <c r="BK250" s="229">
        <f>ROUND(I250*H250,2)</f>
        <v>0</v>
      </c>
      <c r="BL250" s="16" t="s">
        <v>128</v>
      </c>
      <c r="BM250" s="228" t="s">
        <v>395</v>
      </c>
    </row>
    <row r="251" s="2" customFormat="1">
      <c r="A251" s="37"/>
      <c r="B251" s="38"/>
      <c r="C251" s="39"/>
      <c r="D251" s="230" t="s">
        <v>130</v>
      </c>
      <c r="E251" s="39"/>
      <c r="F251" s="231" t="s">
        <v>396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130</v>
      </c>
      <c r="AU251" s="16" t="s">
        <v>86</v>
      </c>
    </row>
    <row r="252" s="13" customFormat="1">
      <c r="A252" s="13"/>
      <c r="B252" s="235"/>
      <c r="C252" s="236"/>
      <c r="D252" s="230" t="s">
        <v>188</v>
      </c>
      <c r="E252" s="237" t="s">
        <v>1</v>
      </c>
      <c r="F252" s="238" t="s">
        <v>397</v>
      </c>
      <c r="G252" s="236"/>
      <c r="H252" s="239">
        <v>48.426000000000002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188</v>
      </c>
      <c r="AU252" s="245" t="s">
        <v>86</v>
      </c>
      <c r="AV252" s="13" t="s">
        <v>86</v>
      </c>
      <c r="AW252" s="13" t="s">
        <v>32</v>
      </c>
      <c r="AX252" s="13" t="s">
        <v>84</v>
      </c>
      <c r="AY252" s="245" t="s">
        <v>121</v>
      </c>
    </row>
    <row r="253" s="2" customFormat="1" ht="33" customHeight="1">
      <c r="A253" s="37"/>
      <c r="B253" s="38"/>
      <c r="C253" s="217" t="s">
        <v>398</v>
      </c>
      <c r="D253" s="217" t="s">
        <v>123</v>
      </c>
      <c r="E253" s="218" t="s">
        <v>399</v>
      </c>
      <c r="F253" s="219" t="s">
        <v>400</v>
      </c>
      <c r="G253" s="220" t="s">
        <v>401</v>
      </c>
      <c r="H253" s="221">
        <v>87.167000000000002</v>
      </c>
      <c r="I253" s="222"/>
      <c r="J253" s="223">
        <f>ROUND(I253*H253,2)</f>
        <v>0</v>
      </c>
      <c r="K253" s="219" t="s">
        <v>127</v>
      </c>
      <c r="L253" s="43"/>
      <c r="M253" s="224" t="s">
        <v>1</v>
      </c>
      <c r="N253" s="225" t="s">
        <v>41</v>
      </c>
      <c r="O253" s="90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128</v>
      </c>
      <c r="AT253" s="228" t="s">
        <v>123</v>
      </c>
      <c r="AU253" s="228" t="s">
        <v>86</v>
      </c>
      <c r="AY253" s="16" t="s">
        <v>121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84</v>
      </c>
      <c r="BK253" s="229">
        <f>ROUND(I253*H253,2)</f>
        <v>0</v>
      </c>
      <c r="BL253" s="16" t="s">
        <v>128</v>
      </c>
      <c r="BM253" s="228" t="s">
        <v>402</v>
      </c>
    </row>
    <row r="254" s="2" customFormat="1">
      <c r="A254" s="37"/>
      <c r="B254" s="38"/>
      <c r="C254" s="39"/>
      <c r="D254" s="230" t="s">
        <v>130</v>
      </c>
      <c r="E254" s="39"/>
      <c r="F254" s="231" t="s">
        <v>403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130</v>
      </c>
      <c r="AU254" s="16" t="s">
        <v>86</v>
      </c>
    </row>
    <row r="255" s="13" customFormat="1">
      <c r="A255" s="13"/>
      <c r="B255" s="235"/>
      <c r="C255" s="236"/>
      <c r="D255" s="230" t="s">
        <v>188</v>
      </c>
      <c r="E255" s="236"/>
      <c r="F255" s="238" t="s">
        <v>404</v>
      </c>
      <c r="G255" s="236"/>
      <c r="H255" s="239">
        <v>87.167000000000002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188</v>
      </c>
      <c r="AU255" s="245" t="s">
        <v>86</v>
      </c>
      <c r="AV255" s="13" t="s">
        <v>86</v>
      </c>
      <c r="AW255" s="13" t="s">
        <v>4</v>
      </c>
      <c r="AX255" s="13" t="s">
        <v>84</v>
      </c>
      <c r="AY255" s="245" t="s">
        <v>121</v>
      </c>
    </row>
    <row r="256" s="2" customFormat="1" ht="24.15" customHeight="1">
      <c r="A256" s="37"/>
      <c r="B256" s="38"/>
      <c r="C256" s="217" t="s">
        <v>405</v>
      </c>
      <c r="D256" s="217" t="s">
        <v>123</v>
      </c>
      <c r="E256" s="218" t="s">
        <v>406</v>
      </c>
      <c r="F256" s="219" t="s">
        <v>407</v>
      </c>
      <c r="G256" s="220" t="s">
        <v>216</v>
      </c>
      <c r="H256" s="221">
        <v>151.67400000000001</v>
      </c>
      <c r="I256" s="222"/>
      <c r="J256" s="223">
        <f>ROUND(I256*H256,2)</f>
        <v>0</v>
      </c>
      <c r="K256" s="219" t="s">
        <v>127</v>
      </c>
      <c r="L256" s="43"/>
      <c r="M256" s="224" t="s">
        <v>1</v>
      </c>
      <c r="N256" s="225" t="s">
        <v>41</v>
      </c>
      <c r="O256" s="90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128</v>
      </c>
      <c r="AT256" s="228" t="s">
        <v>123</v>
      </c>
      <c r="AU256" s="228" t="s">
        <v>86</v>
      </c>
      <c r="AY256" s="16" t="s">
        <v>121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84</v>
      </c>
      <c r="BK256" s="229">
        <f>ROUND(I256*H256,2)</f>
        <v>0</v>
      </c>
      <c r="BL256" s="16" t="s">
        <v>128</v>
      </c>
      <c r="BM256" s="228" t="s">
        <v>408</v>
      </c>
    </row>
    <row r="257" s="2" customFormat="1">
      <c r="A257" s="37"/>
      <c r="B257" s="38"/>
      <c r="C257" s="39"/>
      <c r="D257" s="230" t="s">
        <v>130</v>
      </c>
      <c r="E257" s="39"/>
      <c r="F257" s="231" t="s">
        <v>409</v>
      </c>
      <c r="G257" s="39"/>
      <c r="H257" s="39"/>
      <c r="I257" s="232"/>
      <c r="J257" s="39"/>
      <c r="K257" s="39"/>
      <c r="L257" s="43"/>
      <c r="M257" s="233"/>
      <c r="N257" s="23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130</v>
      </c>
      <c r="AU257" s="16" t="s">
        <v>86</v>
      </c>
    </row>
    <row r="258" s="13" customFormat="1">
      <c r="A258" s="13"/>
      <c r="B258" s="235"/>
      <c r="C258" s="236"/>
      <c r="D258" s="230" t="s">
        <v>188</v>
      </c>
      <c r="E258" s="237" t="s">
        <v>1</v>
      </c>
      <c r="F258" s="238" t="s">
        <v>410</v>
      </c>
      <c r="G258" s="236"/>
      <c r="H258" s="239">
        <v>151.67400000000001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188</v>
      </c>
      <c r="AU258" s="245" t="s">
        <v>86</v>
      </c>
      <c r="AV258" s="13" t="s">
        <v>86</v>
      </c>
      <c r="AW258" s="13" t="s">
        <v>32</v>
      </c>
      <c r="AX258" s="13" t="s">
        <v>84</v>
      </c>
      <c r="AY258" s="245" t="s">
        <v>121</v>
      </c>
    </row>
    <row r="259" s="2" customFormat="1" ht="33" customHeight="1">
      <c r="A259" s="37"/>
      <c r="B259" s="38"/>
      <c r="C259" s="217" t="s">
        <v>411</v>
      </c>
      <c r="D259" s="217" t="s">
        <v>123</v>
      </c>
      <c r="E259" s="218" t="s">
        <v>412</v>
      </c>
      <c r="F259" s="219" t="s">
        <v>413</v>
      </c>
      <c r="G259" s="220" t="s">
        <v>126</v>
      </c>
      <c r="H259" s="221">
        <v>207</v>
      </c>
      <c r="I259" s="222"/>
      <c r="J259" s="223">
        <f>ROUND(I259*H259,2)</f>
        <v>0</v>
      </c>
      <c r="K259" s="219" t="s">
        <v>127</v>
      </c>
      <c r="L259" s="43"/>
      <c r="M259" s="224" t="s">
        <v>1</v>
      </c>
      <c r="N259" s="225" t="s">
        <v>41</v>
      </c>
      <c r="O259" s="90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128</v>
      </c>
      <c r="AT259" s="228" t="s">
        <v>123</v>
      </c>
      <c r="AU259" s="228" t="s">
        <v>86</v>
      </c>
      <c r="AY259" s="16" t="s">
        <v>121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84</v>
      </c>
      <c r="BK259" s="229">
        <f>ROUND(I259*H259,2)</f>
        <v>0</v>
      </c>
      <c r="BL259" s="16" t="s">
        <v>128</v>
      </c>
      <c r="BM259" s="228" t="s">
        <v>414</v>
      </c>
    </row>
    <row r="260" s="2" customFormat="1">
      <c r="A260" s="37"/>
      <c r="B260" s="38"/>
      <c r="C260" s="39"/>
      <c r="D260" s="230" t="s">
        <v>130</v>
      </c>
      <c r="E260" s="39"/>
      <c r="F260" s="231" t="s">
        <v>415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130</v>
      </c>
      <c r="AU260" s="16" t="s">
        <v>86</v>
      </c>
    </row>
    <row r="261" s="2" customFormat="1" ht="24.15" customHeight="1">
      <c r="A261" s="37"/>
      <c r="B261" s="38"/>
      <c r="C261" s="217" t="s">
        <v>416</v>
      </c>
      <c r="D261" s="217" t="s">
        <v>123</v>
      </c>
      <c r="E261" s="218" t="s">
        <v>417</v>
      </c>
      <c r="F261" s="219" t="s">
        <v>418</v>
      </c>
      <c r="G261" s="220" t="s">
        <v>126</v>
      </c>
      <c r="H261" s="221">
        <v>207</v>
      </c>
      <c r="I261" s="222"/>
      <c r="J261" s="223">
        <f>ROUND(I261*H261,2)</f>
        <v>0</v>
      </c>
      <c r="K261" s="219" t="s">
        <v>127</v>
      </c>
      <c r="L261" s="43"/>
      <c r="M261" s="224" t="s">
        <v>1</v>
      </c>
      <c r="N261" s="225" t="s">
        <v>41</v>
      </c>
      <c r="O261" s="90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128</v>
      </c>
      <c r="AT261" s="228" t="s">
        <v>123</v>
      </c>
      <c r="AU261" s="228" t="s">
        <v>86</v>
      </c>
      <c r="AY261" s="16" t="s">
        <v>121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84</v>
      </c>
      <c r="BK261" s="229">
        <f>ROUND(I261*H261,2)</f>
        <v>0</v>
      </c>
      <c r="BL261" s="16" t="s">
        <v>128</v>
      </c>
      <c r="BM261" s="228" t="s">
        <v>419</v>
      </c>
    </row>
    <row r="262" s="2" customFormat="1">
      <c r="A262" s="37"/>
      <c r="B262" s="38"/>
      <c r="C262" s="39"/>
      <c r="D262" s="230" t="s">
        <v>130</v>
      </c>
      <c r="E262" s="39"/>
      <c r="F262" s="231" t="s">
        <v>420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130</v>
      </c>
      <c r="AU262" s="16" t="s">
        <v>86</v>
      </c>
    </row>
    <row r="263" s="12" customFormat="1" ht="22.8" customHeight="1">
      <c r="A263" s="12"/>
      <c r="B263" s="201"/>
      <c r="C263" s="202"/>
      <c r="D263" s="203" t="s">
        <v>75</v>
      </c>
      <c r="E263" s="215" t="s">
        <v>86</v>
      </c>
      <c r="F263" s="215" t="s">
        <v>421</v>
      </c>
      <c r="G263" s="202"/>
      <c r="H263" s="202"/>
      <c r="I263" s="205"/>
      <c r="J263" s="216">
        <f>BK263</f>
        <v>0</v>
      </c>
      <c r="K263" s="202"/>
      <c r="L263" s="207"/>
      <c r="M263" s="208"/>
      <c r="N263" s="209"/>
      <c r="O263" s="209"/>
      <c r="P263" s="210">
        <f>SUM(P264:P269)</f>
        <v>0</v>
      </c>
      <c r="Q263" s="209"/>
      <c r="R263" s="210">
        <f>SUM(R264:R269)</f>
        <v>0.025821199999999999</v>
      </c>
      <c r="S263" s="209"/>
      <c r="T263" s="211">
        <f>SUM(T264:T269)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2" t="s">
        <v>84</v>
      </c>
      <c r="AT263" s="213" t="s">
        <v>75</v>
      </c>
      <c r="AU263" s="213" t="s">
        <v>84</v>
      </c>
      <c r="AY263" s="212" t="s">
        <v>121</v>
      </c>
      <c r="BK263" s="214">
        <f>SUM(BK264:BK269)</f>
        <v>0</v>
      </c>
    </row>
    <row r="264" s="2" customFormat="1" ht="24.15" customHeight="1">
      <c r="A264" s="37"/>
      <c r="B264" s="38"/>
      <c r="C264" s="217" t="s">
        <v>422</v>
      </c>
      <c r="D264" s="217" t="s">
        <v>123</v>
      </c>
      <c r="E264" s="218" t="s">
        <v>423</v>
      </c>
      <c r="F264" s="219" t="s">
        <v>424</v>
      </c>
      <c r="G264" s="220" t="s">
        <v>126</v>
      </c>
      <c r="H264" s="221">
        <v>45</v>
      </c>
      <c r="I264" s="222"/>
      <c r="J264" s="223">
        <f>ROUND(I264*H264,2)</f>
        <v>0</v>
      </c>
      <c r="K264" s="219" t="s">
        <v>127</v>
      </c>
      <c r="L264" s="43"/>
      <c r="M264" s="224" t="s">
        <v>1</v>
      </c>
      <c r="N264" s="225" t="s">
        <v>41</v>
      </c>
      <c r="O264" s="90"/>
      <c r="P264" s="226">
        <f>O264*H264</f>
        <v>0</v>
      </c>
      <c r="Q264" s="226">
        <v>0.00010000000000000001</v>
      </c>
      <c r="R264" s="226">
        <f>Q264*H264</f>
        <v>0.0045000000000000005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128</v>
      </c>
      <c r="AT264" s="228" t="s">
        <v>123</v>
      </c>
      <c r="AU264" s="228" t="s">
        <v>86</v>
      </c>
      <c r="AY264" s="16" t="s">
        <v>121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84</v>
      </c>
      <c r="BK264" s="229">
        <f>ROUND(I264*H264,2)</f>
        <v>0</v>
      </c>
      <c r="BL264" s="16" t="s">
        <v>128</v>
      </c>
      <c r="BM264" s="228" t="s">
        <v>425</v>
      </c>
    </row>
    <row r="265" s="2" customFormat="1">
      <c r="A265" s="37"/>
      <c r="B265" s="38"/>
      <c r="C265" s="39"/>
      <c r="D265" s="230" t="s">
        <v>130</v>
      </c>
      <c r="E265" s="39"/>
      <c r="F265" s="231" t="s">
        <v>426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130</v>
      </c>
      <c r="AU265" s="16" t="s">
        <v>86</v>
      </c>
    </row>
    <row r="266" s="13" customFormat="1">
      <c r="A266" s="13"/>
      <c r="B266" s="235"/>
      <c r="C266" s="236"/>
      <c r="D266" s="230" t="s">
        <v>188</v>
      </c>
      <c r="E266" s="237" t="s">
        <v>1</v>
      </c>
      <c r="F266" s="238" t="s">
        <v>427</v>
      </c>
      <c r="G266" s="236"/>
      <c r="H266" s="239">
        <v>45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188</v>
      </c>
      <c r="AU266" s="245" t="s">
        <v>86</v>
      </c>
      <c r="AV266" s="13" t="s">
        <v>86</v>
      </c>
      <c r="AW266" s="13" t="s">
        <v>32</v>
      </c>
      <c r="AX266" s="13" t="s">
        <v>84</v>
      </c>
      <c r="AY266" s="245" t="s">
        <v>121</v>
      </c>
    </row>
    <row r="267" s="2" customFormat="1" ht="24.15" customHeight="1">
      <c r="A267" s="37"/>
      <c r="B267" s="38"/>
      <c r="C267" s="247" t="s">
        <v>428</v>
      </c>
      <c r="D267" s="247" t="s">
        <v>429</v>
      </c>
      <c r="E267" s="248" t="s">
        <v>430</v>
      </c>
      <c r="F267" s="249" t="s">
        <v>431</v>
      </c>
      <c r="G267" s="250" t="s">
        <v>126</v>
      </c>
      <c r="H267" s="251">
        <v>53.302999999999997</v>
      </c>
      <c r="I267" s="252"/>
      <c r="J267" s="253">
        <f>ROUND(I267*H267,2)</f>
        <v>0</v>
      </c>
      <c r="K267" s="249" t="s">
        <v>127</v>
      </c>
      <c r="L267" s="254"/>
      <c r="M267" s="255" t="s">
        <v>1</v>
      </c>
      <c r="N267" s="256" t="s">
        <v>41</v>
      </c>
      <c r="O267" s="90"/>
      <c r="P267" s="226">
        <f>O267*H267</f>
        <v>0</v>
      </c>
      <c r="Q267" s="226">
        <v>0.00040000000000000002</v>
      </c>
      <c r="R267" s="226">
        <f>Q267*H267</f>
        <v>0.021321199999999998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161</v>
      </c>
      <c r="AT267" s="228" t="s">
        <v>429</v>
      </c>
      <c r="AU267" s="228" t="s">
        <v>86</v>
      </c>
      <c r="AY267" s="16" t="s">
        <v>121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84</v>
      </c>
      <c r="BK267" s="229">
        <f>ROUND(I267*H267,2)</f>
        <v>0</v>
      </c>
      <c r="BL267" s="16" t="s">
        <v>128</v>
      </c>
      <c r="BM267" s="228" t="s">
        <v>432</v>
      </c>
    </row>
    <row r="268" s="2" customFormat="1">
      <c r="A268" s="37"/>
      <c r="B268" s="38"/>
      <c r="C268" s="39"/>
      <c r="D268" s="230" t="s">
        <v>130</v>
      </c>
      <c r="E268" s="39"/>
      <c r="F268" s="231" t="s">
        <v>431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130</v>
      </c>
      <c r="AU268" s="16" t="s">
        <v>86</v>
      </c>
    </row>
    <row r="269" s="13" customFormat="1">
      <c r="A269" s="13"/>
      <c r="B269" s="235"/>
      <c r="C269" s="236"/>
      <c r="D269" s="230" t="s">
        <v>188</v>
      </c>
      <c r="E269" s="236"/>
      <c r="F269" s="238" t="s">
        <v>433</v>
      </c>
      <c r="G269" s="236"/>
      <c r="H269" s="239">
        <v>53.302999999999997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188</v>
      </c>
      <c r="AU269" s="245" t="s">
        <v>86</v>
      </c>
      <c r="AV269" s="13" t="s">
        <v>86</v>
      </c>
      <c r="AW269" s="13" t="s">
        <v>4</v>
      </c>
      <c r="AX269" s="13" t="s">
        <v>84</v>
      </c>
      <c r="AY269" s="245" t="s">
        <v>121</v>
      </c>
    </row>
    <row r="270" s="12" customFormat="1" ht="22.8" customHeight="1">
      <c r="A270" s="12"/>
      <c r="B270" s="201"/>
      <c r="C270" s="202"/>
      <c r="D270" s="203" t="s">
        <v>75</v>
      </c>
      <c r="E270" s="215" t="s">
        <v>137</v>
      </c>
      <c r="F270" s="215" t="s">
        <v>434</v>
      </c>
      <c r="G270" s="202"/>
      <c r="H270" s="202"/>
      <c r="I270" s="205"/>
      <c r="J270" s="216">
        <f>BK270</f>
        <v>0</v>
      </c>
      <c r="K270" s="202"/>
      <c r="L270" s="207"/>
      <c r="M270" s="208"/>
      <c r="N270" s="209"/>
      <c r="O270" s="209"/>
      <c r="P270" s="210">
        <f>SUM(P271:P272)</f>
        <v>0</v>
      </c>
      <c r="Q270" s="209"/>
      <c r="R270" s="210">
        <f>SUM(R271:R272)</f>
        <v>0</v>
      </c>
      <c r="S270" s="209"/>
      <c r="T270" s="211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2" t="s">
        <v>84</v>
      </c>
      <c r="AT270" s="213" t="s">
        <v>75</v>
      </c>
      <c r="AU270" s="213" t="s">
        <v>84</v>
      </c>
      <c r="AY270" s="212" t="s">
        <v>121</v>
      </c>
      <c r="BK270" s="214">
        <f>SUM(BK271:BK272)</f>
        <v>0</v>
      </c>
    </row>
    <row r="271" s="2" customFormat="1" ht="21.75" customHeight="1">
      <c r="A271" s="37"/>
      <c r="B271" s="38"/>
      <c r="C271" s="217" t="s">
        <v>435</v>
      </c>
      <c r="D271" s="217" t="s">
        <v>123</v>
      </c>
      <c r="E271" s="218" t="s">
        <v>436</v>
      </c>
      <c r="F271" s="219" t="s">
        <v>437</v>
      </c>
      <c r="G271" s="220" t="s">
        <v>179</v>
      </c>
      <c r="H271" s="221">
        <v>138</v>
      </c>
      <c r="I271" s="222"/>
      <c r="J271" s="223">
        <f>ROUND(I271*H271,2)</f>
        <v>0</v>
      </c>
      <c r="K271" s="219" t="s">
        <v>127</v>
      </c>
      <c r="L271" s="43"/>
      <c r="M271" s="224" t="s">
        <v>1</v>
      </c>
      <c r="N271" s="225" t="s">
        <v>41</v>
      </c>
      <c r="O271" s="90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128</v>
      </c>
      <c r="AT271" s="228" t="s">
        <v>123</v>
      </c>
      <c r="AU271" s="228" t="s">
        <v>86</v>
      </c>
      <c r="AY271" s="16" t="s">
        <v>121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84</v>
      </c>
      <c r="BK271" s="229">
        <f>ROUND(I271*H271,2)</f>
        <v>0</v>
      </c>
      <c r="BL271" s="16" t="s">
        <v>128</v>
      </c>
      <c r="BM271" s="228" t="s">
        <v>438</v>
      </c>
    </row>
    <row r="272" s="2" customFormat="1">
      <c r="A272" s="37"/>
      <c r="B272" s="38"/>
      <c r="C272" s="39"/>
      <c r="D272" s="230" t="s">
        <v>130</v>
      </c>
      <c r="E272" s="39"/>
      <c r="F272" s="231" t="s">
        <v>439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130</v>
      </c>
      <c r="AU272" s="16" t="s">
        <v>86</v>
      </c>
    </row>
    <row r="273" s="12" customFormat="1" ht="22.8" customHeight="1">
      <c r="A273" s="12"/>
      <c r="B273" s="201"/>
      <c r="C273" s="202"/>
      <c r="D273" s="203" t="s">
        <v>75</v>
      </c>
      <c r="E273" s="215" t="s">
        <v>128</v>
      </c>
      <c r="F273" s="215" t="s">
        <v>440</v>
      </c>
      <c r="G273" s="202"/>
      <c r="H273" s="202"/>
      <c r="I273" s="205"/>
      <c r="J273" s="216">
        <f>BK273</f>
        <v>0</v>
      </c>
      <c r="K273" s="202"/>
      <c r="L273" s="207"/>
      <c r="M273" s="208"/>
      <c r="N273" s="209"/>
      <c r="O273" s="209"/>
      <c r="P273" s="210">
        <f>SUM(P274:P281)</f>
        <v>0</v>
      </c>
      <c r="Q273" s="209"/>
      <c r="R273" s="210">
        <f>SUM(R274:R281)</f>
        <v>0.85160904000000004</v>
      </c>
      <c r="S273" s="209"/>
      <c r="T273" s="211">
        <f>SUM(T274:T281)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2" t="s">
        <v>84</v>
      </c>
      <c r="AT273" s="213" t="s">
        <v>75</v>
      </c>
      <c r="AU273" s="213" t="s">
        <v>84</v>
      </c>
      <c r="AY273" s="212" t="s">
        <v>121</v>
      </c>
      <c r="BK273" s="214">
        <f>SUM(BK274:BK281)</f>
        <v>0</v>
      </c>
    </row>
    <row r="274" s="2" customFormat="1" ht="33" customHeight="1">
      <c r="A274" s="37"/>
      <c r="B274" s="38"/>
      <c r="C274" s="217" t="s">
        <v>441</v>
      </c>
      <c r="D274" s="217" t="s">
        <v>123</v>
      </c>
      <c r="E274" s="218" t="s">
        <v>442</v>
      </c>
      <c r="F274" s="219" t="s">
        <v>443</v>
      </c>
      <c r="G274" s="220" t="s">
        <v>216</v>
      </c>
      <c r="H274" s="221">
        <v>20.699999999999999</v>
      </c>
      <c r="I274" s="222"/>
      <c r="J274" s="223">
        <f>ROUND(I274*H274,2)</f>
        <v>0</v>
      </c>
      <c r="K274" s="219" t="s">
        <v>127</v>
      </c>
      <c r="L274" s="43"/>
      <c r="M274" s="224" t="s">
        <v>1</v>
      </c>
      <c r="N274" s="225" t="s">
        <v>41</v>
      </c>
      <c r="O274" s="90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128</v>
      </c>
      <c r="AT274" s="228" t="s">
        <v>123</v>
      </c>
      <c r="AU274" s="228" t="s">
        <v>86</v>
      </c>
      <c r="AY274" s="16" t="s">
        <v>121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84</v>
      </c>
      <c r="BK274" s="229">
        <f>ROUND(I274*H274,2)</f>
        <v>0</v>
      </c>
      <c r="BL274" s="16" t="s">
        <v>128</v>
      </c>
      <c r="BM274" s="228" t="s">
        <v>444</v>
      </c>
    </row>
    <row r="275" s="2" customFormat="1">
      <c r="A275" s="37"/>
      <c r="B275" s="38"/>
      <c r="C275" s="39"/>
      <c r="D275" s="230" t="s">
        <v>130</v>
      </c>
      <c r="E275" s="39"/>
      <c r="F275" s="231" t="s">
        <v>445</v>
      </c>
      <c r="G275" s="39"/>
      <c r="H275" s="39"/>
      <c r="I275" s="232"/>
      <c r="J275" s="39"/>
      <c r="K275" s="39"/>
      <c r="L275" s="43"/>
      <c r="M275" s="233"/>
      <c r="N275" s="23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130</v>
      </c>
      <c r="AU275" s="16" t="s">
        <v>86</v>
      </c>
    </row>
    <row r="276" s="13" customFormat="1">
      <c r="A276" s="13"/>
      <c r="B276" s="235"/>
      <c r="C276" s="236"/>
      <c r="D276" s="230" t="s">
        <v>188</v>
      </c>
      <c r="E276" s="237" t="s">
        <v>1</v>
      </c>
      <c r="F276" s="238" t="s">
        <v>446</v>
      </c>
      <c r="G276" s="236"/>
      <c r="H276" s="239">
        <v>20.699999999999999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188</v>
      </c>
      <c r="AU276" s="245" t="s">
        <v>86</v>
      </c>
      <c r="AV276" s="13" t="s">
        <v>86</v>
      </c>
      <c r="AW276" s="13" t="s">
        <v>32</v>
      </c>
      <c r="AX276" s="13" t="s">
        <v>84</v>
      </c>
      <c r="AY276" s="245" t="s">
        <v>121</v>
      </c>
    </row>
    <row r="277" s="2" customFormat="1" ht="24.15" customHeight="1">
      <c r="A277" s="37"/>
      <c r="B277" s="38"/>
      <c r="C277" s="217" t="s">
        <v>447</v>
      </c>
      <c r="D277" s="217" t="s">
        <v>123</v>
      </c>
      <c r="E277" s="218" t="s">
        <v>448</v>
      </c>
      <c r="F277" s="219" t="s">
        <v>449</v>
      </c>
      <c r="G277" s="220" t="s">
        <v>401</v>
      </c>
      <c r="H277" s="221">
        <v>0.55200000000000005</v>
      </c>
      <c r="I277" s="222"/>
      <c r="J277" s="223">
        <f>ROUND(I277*H277,2)</f>
        <v>0</v>
      </c>
      <c r="K277" s="219" t="s">
        <v>127</v>
      </c>
      <c r="L277" s="43"/>
      <c r="M277" s="224" t="s">
        <v>1</v>
      </c>
      <c r="N277" s="225" t="s">
        <v>41</v>
      </c>
      <c r="O277" s="90"/>
      <c r="P277" s="226">
        <f>O277*H277</f>
        <v>0</v>
      </c>
      <c r="Q277" s="226">
        <v>1.06277</v>
      </c>
      <c r="R277" s="226">
        <f>Q277*H277</f>
        <v>0.58664904000000007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128</v>
      </c>
      <c r="AT277" s="228" t="s">
        <v>123</v>
      </c>
      <c r="AU277" s="228" t="s">
        <v>86</v>
      </c>
      <c r="AY277" s="16" t="s">
        <v>121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84</v>
      </c>
      <c r="BK277" s="229">
        <f>ROUND(I277*H277,2)</f>
        <v>0</v>
      </c>
      <c r="BL277" s="16" t="s">
        <v>128</v>
      </c>
      <c r="BM277" s="228" t="s">
        <v>450</v>
      </c>
    </row>
    <row r="278" s="2" customFormat="1">
      <c r="A278" s="37"/>
      <c r="B278" s="38"/>
      <c r="C278" s="39"/>
      <c r="D278" s="230" t="s">
        <v>130</v>
      </c>
      <c r="E278" s="39"/>
      <c r="F278" s="231" t="s">
        <v>451</v>
      </c>
      <c r="G278" s="39"/>
      <c r="H278" s="39"/>
      <c r="I278" s="232"/>
      <c r="J278" s="39"/>
      <c r="K278" s="39"/>
      <c r="L278" s="43"/>
      <c r="M278" s="233"/>
      <c r="N278" s="23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130</v>
      </c>
      <c r="AU278" s="16" t="s">
        <v>86</v>
      </c>
    </row>
    <row r="279" s="13" customFormat="1">
      <c r="A279" s="13"/>
      <c r="B279" s="235"/>
      <c r="C279" s="236"/>
      <c r="D279" s="230" t="s">
        <v>188</v>
      </c>
      <c r="E279" s="237" t="s">
        <v>1</v>
      </c>
      <c r="F279" s="238" t="s">
        <v>452</v>
      </c>
      <c r="G279" s="236"/>
      <c r="H279" s="239">
        <v>0.55200000000000005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188</v>
      </c>
      <c r="AU279" s="245" t="s">
        <v>86</v>
      </c>
      <c r="AV279" s="13" t="s">
        <v>86</v>
      </c>
      <c r="AW279" s="13" t="s">
        <v>32</v>
      </c>
      <c r="AX279" s="13" t="s">
        <v>84</v>
      </c>
      <c r="AY279" s="245" t="s">
        <v>121</v>
      </c>
    </row>
    <row r="280" s="2" customFormat="1" ht="24.15" customHeight="1">
      <c r="A280" s="37"/>
      <c r="B280" s="38"/>
      <c r="C280" s="217" t="s">
        <v>453</v>
      </c>
      <c r="D280" s="217" t="s">
        <v>123</v>
      </c>
      <c r="E280" s="218" t="s">
        <v>454</v>
      </c>
      <c r="F280" s="219" t="s">
        <v>455</v>
      </c>
      <c r="G280" s="220" t="s">
        <v>134</v>
      </c>
      <c r="H280" s="221">
        <v>3</v>
      </c>
      <c r="I280" s="222"/>
      <c r="J280" s="223">
        <f>ROUND(I280*H280,2)</f>
        <v>0</v>
      </c>
      <c r="K280" s="219" t="s">
        <v>127</v>
      </c>
      <c r="L280" s="43"/>
      <c r="M280" s="224" t="s">
        <v>1</v>
      </c>
      <c r="N280" s="225" t="s">
        <v>41</v>
      </c>
      <c r="O280" s="90"/>
      <c r="P280" s="226">
        <f>O280*H280</f>
        <v>0</v>
      </c>
      <c r="Q280" s="226">
        <v>0.088319999999999996</v>
      </c>
      <c r="R280" s="226">
        <f>Q280*H280</f>
        <v>0.26495999999999997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128</v>
      </c>
      <c r="AT280" s="228" t="s">
        <v>123</v>
      </c>
      <c r="AU280" s="228" t="s">
        <v>86</v>
      </c>
      <c r="AY280" s="16" t="s">
        <v>121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84</v>
      </c>
      <c r="BK280" s="229">
        <f>ROUND(I280*H280,2)</f>
        <v>0</v>
      </c>
      <c r="BL280" s="16" t="s">
        <v>128</v>
      </c>
      <c r="BM280" s="228" t="s">
        <v>456</v>
      </c>
    </row>
    <row r="281" s="2" customFormat="1">
      <c r="A281" s="37"/>
      <c r="B281" s="38"/>
      <c r="C281" s="39"/>
      <c r="D281" s="230" t="s">
        <v>130</v>
      </c>
      <c r="E281" s="39"/>
      <c r="F281" s="231" t="s">
        <v>457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130</v>
      </c>
      <c r="AU281" s="16" t="s">
        <v>86</v>
      </c>
    </row>
    <row r="282" s="12" customFormat="1" ht="22.8" customHeight="1">
      <c r="A282" s="12"/>
      <c r="B282" s="201"/>
      <c r="C282" s="202"/>
      <c r="D282" s="203" t="s">
        <v>75</v>
      </c>
      <c r="E282" s="215" t="s">
        <v>161</v>
      </c>
      <c r="F282" s="215" t="s">
        <v>458</v>
      </c>
      <c r="G282" s="202"/>
      <c r="H282" s="202"/>
      <c r="I282" s="205"/>
      <c r="J282" s="216">
        <f>BK282</f>
        <v>0</v>
      </c>
      <c r="K282" s="202"/>
      <c r="L282" s="207"/>
      <c r="M282" s="208"/>
      <c r="N282" s="209"/>
      <c r="O282" s="209"/>
      <c r="P282" s="210">
        <f>SUM(P283:P328)</f>
        <v>0</v>
      </c>
      <c r="Q282" s="209"/>
      <c r="R282" s="210">
        <f>SUM(R283:R328)</f>
        <v>17.469085</v>
      </c>
      <c r="S282" s="209"/>
      <c r="T282" s="211">
        <f>SUM(T283:T328)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2" t="s">
        <v>84</v>
      </c>
      <c r="AT282" s="213" t="s">
        <v>75</v>
      </c>
      <c r="AU282" s="213" t="s">
        <v>84</v>
      </c>
      <c r="AY282" s="212" t="s">
        <v>121</v>
      </c>
      <c r="BK282" s="214">
        <f>SUM(BK283:BK328)</f>
        <v>0</v>
      </c>
    </row>
    <row r="283" s="2" customFormat="1" ht="33" customHeight="1">
      <c r="A283" s="37"/>
      <c r="B283" s="38"/>
      <c r="C283" s="217" t="s">
        <v>459</v>
      </c>
      <c r="D283" s="217" t="s">
        <v>123</v>
      </c>
      <c r="E283" s="218" t="s">
        <v>460</v>
      </c>
      <c r="F283" s="219" t="s">
        <v>461</v>
      </c>
      <c r="G283" s="220" t="s">
        <v>179</v>
      </c>
      <c r="H283" s="221">
        <v>138</v>
      </c>
      <c r="I283" s="222"/>
      <c r="J283" s="223">
        <f>ROUND(I283*H283,2)</f>
        <v>0</v>
      </c>
      <c r="K283" s="219" t="s">
        <v>127</v>
      </c>
      <c r="L283" s="43"/>
      <c r="M283" s="224" t="s">
        <v>1</v>
      </c>
      <c r="N283" s="225" t="s">
        <v>41</v>
      </c>
      <c r="O283" s="90"/>
      <c r="P283" s="226">
        <f>O283*H283</f>
        <v>0</v>
      </c>
      <c r="Q283" s="226">
        <v>5.0000000000000002E-05</v>
      </c>
      <c r="R283" s="226">
        <f>Q283*H283</f>
        <v>0.0069000000000000008</v>
      </c>
      <c r="S283" s="226">
        <v>0</v>
      </c>
      <c r="T283" s="22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128</v>
      </c>
      <c r="AT283" s="228" t="s">
        <v>123</v>
      </c>
      <c r="AU283" s="228" t="s">
        <v>86</v>
      </c>
      <c r="AY283" s="16" t="s">
        <v>121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84</v>
      </c>
      <c r="BK283" s="229">
        <f>ROUND(I283*H283,2)</f>
        <v>0</v>
      </c>
      <c r="BL283" s="16" t="s">
        <v>128</v>
      </c>
      <c r="BM283" s="228" t="s">
        <v>462</v>
      </c>
    </row>
    <row r="284" s="2" customFormat="1">
      <c r="A284" s="37"/>
      <c r="B284" s="38"/>
      <c r="C284" s="39"/>
      <c r="D284" s="230" t="s">
        <v>130</v>
      </c>
      <c r="E284" s="39"/>
      <c r="F284" s="231" t="s">
        <v>463</v>
      </c>
      <c r="G284" s="39"/>
      <c r="H284" s="39"/>
      <c r="I284" s="232"/>
      <c r="J284" s="39"/>
      <c r="K284" s="39"/>
      <c r="L284" s="43"/>
      <c r="M284" s="233"/>
      <c r="N284" s="234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130</v>
      </c>
      <c r="AU284" s="16" t="s">
        <v>86</v>
      </c>
    </row>
    <row r="285" s="2" customFormat="1" ht="24.15" customHeight="1">
      <c r="A285" s="37"/>
      <c r="B285" s="38"/>
      <c r="C285" s="247" t="s">
        <v>464</v>
      </c>
      <c r="D285" s="247" t="s">
        <v>429</v>
      </c>
      <c r="E285" s="248" t="s">
        <v>465</v>
      </c>
      <c r="F285" s="249" t="s">
        <v>466</v>
      </c>
      <c r="G285" s="250" t="s">
        <v>179</v>
      </c>
      <c r="H285" s="251">
        <v>140.06999999999999</v>
      </c>
      <c r="I285" s="252"/>
      <c r="J285" s="253">
        <f>ROUND(I285*H285,2)</f>
        <v>0</v>
      </c>
      <c r="K285" s="249" t="s">
        <v>127</v>
      </c>
      <c r="L285" s="254"/>
      <c r="M285" s="255" t="s">
        <v>1</v>
      </c>
      <c r="N285" s="256" t="s">
        <v>41</v>
      </c>
      <c r="O285" s="90"/>
      <c r="P285" s="226">
        <f>O285*H285</f>
        <v>0</v>
      </c>
      <c r="Q285" s="226">
        <v>0.052999999999999998</v>
      </c>
      <c r="R285" s="226">
        <f>Q285*H285</f>
        <v>7.4237099999999998</v>
      </c>
      <c r="S285" s="226">
        <v>0</v>
      </c>
      <c r="T285" s="22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161</v>
      </c>
      <c r="AT285" s="228" t="s">
        <v>429</v>
      </c>
      <c r="AU285" s="228" t="s">
        <v>86</v>
      </c>
      <c r="AY285" s="16" t="s">
        <v>121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84</v>
      </c>
      <c r="BK285" s="229">
        <f>ROUND(I285*H285,2)</f>
        <v>0</v>
      </c>
      <c r="BL285" s="16" t="s">
        <v>128</v>
      </c>
      <c r="BM285" s="228" t="s">
        <v>467</v>
      </c>
    </row>
    <row r="286" s="2" customFormat="1">
      <c r="A286" s="37"/>
      <c r="B286" s="38"/>
      <c r="C286" s="39"/>
      <c r="D286" s="230" t="s">
        <v>130</v>
      </c>
      <c r="E286" s="39"/>
      <c r="F286" s="231" t="s">
        <v>466</v>
      </c>
      <c r="G286" s="39"/>
      <c r="H286" s="39"/>
      <c r="I286" s="232"/>
      <c r="J286" s="39"/>
      <c r="K286" s="39"/>
      <c r="L286" s="43"/>
      <c r="M286" s="233"/>
      <c r="N286" s="234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130</v>
      </c>
      <c r="AU286" s="16" t="s">
        <v>86</v>
      </c>
    </row>
    <row r="287" s="13" customFormat="1">
      <c r="A287" s="13"/>
      <c r="B287" s="235"/>
      <c r="C287" s="236"/>
      <c r="D287" s="230" t="s">
        <v>188</v>
      </c>
      <c r="E287" s="236"/>
      <c r="F287" s="238" t="s">
        <v>468</v>
      </c>
      <c r="G287" s="236"/>
      <c r="H287" s="239">
        <v>140.06999999999999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188</v>
      </c>
      <c r="AU287" s="245" t="s">
        <v>86</v>
      </c>
      <c r="AV287" s="13" t="s">
        <v>86</v>
      </c>
      <c r="AW287" s="13" t="s">
        <v>4</v>
      </c>
      <c r="AX287" s="13" t="s">
        <v>84</v>
      </c>
      <c r="AY287" s="245" t="s">
        <v>121</v>
      </c>
    </row>
    <row r="288" s="2" customFormat="1" ht="24.15" customHeight="1">
      <c r="A288" s="37"/>
      <c r="B288" s="38"/>
      <c r="C288" s="217" t="s">
        <v>469</v>
      </c>
      <c r="D288" s="217" t="s">
        <v>123</v>
      </c>
      <c r="E288" s="218" t="s">
        <v>470</v>
      </c>
      <c r="F288" s="219" t="s">
        <v>471</v>
      </c>
      <c r="G288" s="220" t="s">
        <v>134</v>
      </c>
      <c r="H288" s="221">
        <v>7</v>
      </c>
      <c r="I288" s="222"/>
      <c r="J288" s="223">
        <f>ROUND(I288*H288,2)</f>
        <v>0</v>
      </c>
      <c r="K288" s="219" t="s">
        <v>127</v>
      </c>
      <c r="L288" s="43"/>
      <c r="M288" s="224" t="s">
        <v>1</v>
      </c>
      <c r="N288" s="225" t="s">
        <v>41</v>
      </c>
      <c r="O288" s="90"/>
      <c r="P288" s="226">
        <f>O288*H288</f>
        <v>0</v>
      </c>
      <c r="Q288" s="226">
        <v>8.0000000000000007E-05</v>
      </c>
      <c r="R288" s="226">
        <f>Q288*H288</f>
        <v>0.00056000000000000006</v>
      </c>
      <c r="S288" s="226">
        <v>0</v>
      </c>
      <c r="T288" s="22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128</v>
      </c>
      <c r="AT288" s="228" t="s">
        <v>123</v>
      </c>
      <c r="AU288" s="228" t="s">
        <v>86</v>
      </c>
      <c r="AY288" s="16" t="s">
        <v>121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84</v>
      </c>
      <c r="BK288" s="229">
        <f>ROUND(I288*H288,2)</f>
        <v>0</v>
      </c>
      <c r="BL288" s="16" t="s">
        <v>128</v>
      </c>
      <c r="BM288" s="228" t="s">
        <v>472</v>
      </c>
    </row>
    <row r="289" s="2" customFormat="1">
      <c r="A289" s="37"/>
      <c r="B289" s="38"/>
      <c r="C289" s="39"/>
      <c r="D289" s="230" t="s">
        <v>130</v>
      </c>
      <c r="E289" s="39"/>
      <c r="F289" s="231" t="s">
        <v>473</v>
      </c>
      <c r="G289" s="39"/>
      <c r="H289" s="39"/>
      <c r="I289" s="232"/>
      <c r="J289" s="39"/>
      <c r="K289" s="39"/>
      <c r="L289" s="43"/>
      <c r="M289" s="233"/>
      <c r="N289" s="23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130</v>
      </c>
      <c r="AU289" s="16" t="s">
        <v>86</v>
      </c>
    </row>
    <row r="290" s="2" customFormat="1" ht="24.15" customHeight="1">
      <c r="A290" s="37"/>
      <c r="B290" s="38"/>
      <c r="C290" s="247" t="s">
        <v>474</v>
      </c>
      <c r="D290" s="247" t="s">
        <v>429</v>
      </c>
      <c r="E290" s="248" t="s">
        <v>475</v>
      </c>
      <c r="F290" s="249" t="s">
        <v>476</v>
      </c>
      <c r="G290" s="250" t="s">
        <v>134</v>
      </c>
      <c r="H290" s="251">
        <v>3.0449999999999999</v>
      </c>
      <c r="I290" s="252"/>
      <c r="J290" s="253">
        <f>ROUND(I290*H290,2)</f>
        <v>0</v>
      </c>
      <c r="K290" s="249" t="s">
        <v>127</v>
      </c>
      <c r="L290" s="254"/>
      <c r="M290" s="255" t="s">
        <v>1</v>
      </c>
      <c r="N290" s="256" t="s">
        <v>41</v>
      </c>
      <c r="O290" s="90"/>
      <c r="P290" s="226">
        <f>O290*H290</f>
        <v>0</v>
      </c>
      <c r="Q290" s="226">
        <v>0.041000000000000002</v>
      </c>
      <c r="R290" s="226">
        <f>Q290*H290</f>
        <v>0.124845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161</v>
      </c>
      <c r="AT290" s="228" t="s">
        <v>429</v>
      </c>
      <c r="AU290" s="228" t="s">
        <v>86</v>
      </c>
      <c r="AY290" s="16" t="s">
        <v>121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84</v>
      </c>
      <c r="BK290" s="229">
        <f>ROUND(I290*H290,2)</f>
        <v>0</v>
      </c>
      <c r="BL290" s="16" t="s">
        <v>128</v>
      </c>
      <c r="BM290" s="228" t="s">
        <v>477</v>
      </c>
    </row>
    <row r="291" s="2" customFormat="1">
      <c r="A291" s="37"/>
      <c r="B291" s="38"/>
      <c r="C291" s="39"/>
      <c r="D291" s="230" t="s">
        <v>130</v>
      </c>
      <c r="E291" s="39"/>
      <c r="F291" s="231" t="s">
        <v>476</v>
      </c>
      <c r="G291" s="39"/>
      <c r="H291" s="39"/>
      <c r="I291" s="232"/>
      <c r="J291" s="39"/>
      <c r="K291" s="39"/>
      <c r="L291" s="43"/>
      <c r="M291" s="233"/>
      <c r="N291" s="234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130</v>
      </c>
      <c r="AU291" s="16" t="s">
        <v>86</v>
      </c>
    </row>
    <row r="292" s="13" customFormat="1">
      <c r="A292" s="13"/>
      <c r="B292" s="235"/>
      <c r="C292" s="236"/>
      <c r="D292" s="230" t="s">
        <v>188</v>
      </c>
      <c r="E292" s="236"/>
      <c r="F292" s="238" t="s">
        <v>478</v>
      </c>
      <c r="G292" s="236"/>
      <c r="H292" s="239">
        <v>3.0449999999999999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188</v>
      </c>
      <c r="AU292" s="245" t="s">
        <v>86</v>
      </c>
      <c r="AV292" s="13" t="s">
        <v>86</v>
      </c>
      <c r="AW292" s="13" t="s">
        <v>4</v>
      </c>
      <c r="AX292" s="13" t="s">
        <v>84</v>
      </c>
      <c r="AY292" s="245" t="s">
        <v>121</v>
      </c>
    </row>
    <row r="293" s="2" customFormat="1" ht="33" customHeight="1">
      <c r="A293" s="37"/>
      <c r="B293" s="38"/>
      <c r="C293" s="247" t="s">
        <v>479</v>
      </c>
      <c r="D293" s="247" t="s">
        <v>429</v>
      </c>
      <c r="E293" s="248" t="s">
        <v>480</v>
      </c>
      <c r="F293" s="249" t="s">
        <v>481</v>
      </c>
      <c r="G293" s="250" t="s">
        <v>134</v>
      </c>
      <c r="H293" s="251">
        <v>4.0599999999999996</v>
      </c>
      <c r="I293" s="252"/>
      <c r="J293" s="253">
        <f>ROUND(I293*H293,2)</f>
        <v>0</v>
      </c>
      <c r="K293" s="249" t="s">
        <v>127</v>
      </c>
      <c r="L293" s="254"/>
      <c r="M293" s="255" t="s">
        <v>1</v>
      </c>
      <c r="N293" s="256" t="s">
        <v>41</v>
      </c>
      <c r="O293" s="90"/>
      <c r="P293" s="226">
        <f>O293*H293</f>
        <v>0</v>
      </c>
      <c r="Q293" s="226">
        <v>0.034000000000000002</v>
      </c>
      <c r="R293" s="226">
        <f>Q293*H293</f>
        <v>0.13804</v>
      </c>
      <c r="S293" s="226">
        <v>0</v>
      </c>
      <c r="T293" s="22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8" t="s">
        <v>161</v>
      </c>
      <c r="AT293" s="228" t="s">
        <v>429</v>
      </c>
      <c r="AU293" s="228" t="s">
        <v>86</v>
      </c>
      <c r="AY293" s="16" t="s">
        <v>121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6" t="s">
        <v>84</v>
      </c>
      <c r="BK293" s="229">
        <f>ROUND(I293*H293,2)</f>
        <v>0</v>
      </c>
      <c r="BL293" s="16" t="s">
        <v>128</v>
      </c>
      <c r="BM293" s="228" t="s">
        <v>482</v>
      </c>
    </row>
    <row r="294" s="2" customFormat="1">
      <c r="A294" s="37"/>
      <c r="B294" s="38"/>
      <c r="C294" s="39"/>
      <c r="D294" s="230" t="s">
        <v>130</v>
      </c>
      <c r="E294" s="39"/>
      <c r="F294" s="231" t="s">
        <v>481</v>
      </c>
      <c r="G294" s="39"/>
      <c r="H294" s="39"/>
      <c r="I294" s="232"/>
      <c r="J294" s="39"/>
      <c r="K294" s="39"/>
      <c r="L294" s="43"/>
      <c r="M294" s="233"/>
      <c r="N294" s="234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130</v>
      </c>
      <c r="AU294" s="16" t="s">
        <v>86</v>
      </c>
    </row>
    <row r="295" s="13" customFormat="1">
      <c r="A295" s="13"/>
      <c r="B295" s="235"/>
      <c r="C295" s="236"/>
      <c r="D295" s="230" t="s">
        <v>188</v>
      </c>
      <c r="E295" s="236"/>
      <c r="F295" s="238" t="s">
        <v>483</v>
      </c>
      <c r="G295" s="236"/>
      <c r="H295" s="239">
        <v>4.0599999999999996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188</v>
      </c>
      <c r="AU295" s="245" t="s">
        <v>86</v>
      </c>
      <c r="AV295" s="13" t="s">
        <v>86</v>
      </c>
      <c r="AW295" s="13" t="s">
        <v>4</v>
      </c>
      <c r="AX295" s="13" t="s">
        <v>84</v>
      </c>
      <c r="AY295" s="245" t="s">
        <v>121</v>
      </c>
    </row>
    <row r="296" s="2" customFormat="1" ht="16.5" customHeight="1">
      <c r="A296" s="37"/>
      <c r="B296" s="38"/>
      <c r="C296" s="217" t="s">
        <v>484</v>
      </c>
      <c r="D296" s="217" t="s">
        <v>123</v>
      </c>
      <c r="E296" s="218" t="s">
        <v>485</v>
      </c>
      <c r="F296" s="219" t="s">
        <v>486</v>
      </c>
      <c r="G296" s="220" t="s">
        <v>134</v>
      </c>
      <c r="H296" s="221">
        <v>1</v>
      </c>
      <c r="I296" s="222"/>
      <c r="J296" s="223">
        <f>ROUND(I296*H296,2)</f>
        <v>0</v>
      </c>
      <c r="K296" s="219" t="s">
        <v>127</v>
      </c>
      <c r="L296" s="43"/>
      <c r="M296" s="224" t="s">
        <v>1</v>
      </c>
      <c r="N296" s="225" t="s">
        <v>41</v>
      </c>
      <c r="O296" s="90"/>
      <c r="P296" s="226">
        <f>O296*H296</f>
        <v>0</v>
      </c>
      <c r="Q296" s="226">
        <v>0.35647000000000001</v>
      </c>
      <c r="R296" s="226">
        <f>Q296*H296</f>
        <v>0.35647000000000001</v>
      </c>
      <c r="S296" s="226">
        <v>0</v>
      </c>
      <c r="T296" s="22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8" t="s">
        <v>128</v>
      </c>
      <c r="AT296" s="228" t="s">
        <v>123</v>
      </c>
      <c r="AU296" s="228" t="s">
        <v>86</v>
      </c>
      <c r="AY296" s="16" t="s">
        <v>121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6" t="s">
        <v>84</v>
      </c>
      <c r="BK296" s="229">
        <f>ROUND(I296*H296,2)</f>
        <v>0</v>
      </c>
      <c r="BL296" s="16" t="s">
        <v>128</v>
      </c>
      <c r="BM296" s="228" t="s">
        <v>487</v>
      </c>
    </row>
    <row r="297" s="2" customFormat="1">
      <c r="A297" s="37"/>
      <c r="B297" s="38"/>
      <c r="C297" s="39"/>
      <c r="D297" s="230" t="s">
        <v>130</v>
      </c>
      <c r="E297" s="39"/>
      <c r="F297" s="231" t="s">
        <v>488</v>
      </c>
      <c r="G297" s="39"/>
      <c r="H297" s="39"/>
      <c r="I297" s="232"/>
      <c r="J297" s="39"/>
      <c r="K297" s="39"/>
      <c r="L297" s="43"/>
      <c r="M297" s="233"/>
      <c r="N297" s="234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130</v>
      </c>
      <c r="AU297" s="16" t="s">
        <v>86</v>
      </c>
    </row>
    <row r="298" s="2" customFormat="1" ht="24.15" customHeight="1">
      <c r="A298" s="37"/>
      <c r="B298" s="38"/>
      <c r="C298" s="217" t="s">
        <v>489</v>
      </c>
      <c r="D298" s="217" t="s">
        <v>123</v>
      </c>
      <c r="E298" s="218" t="s">
        <v>490</v>
      </c>
      <c r="F298" s="219" t="s">
        <v>491</v>
      </c>
      <c r="G298" s="220" t="s">
        <v>492</v>
      </c>
      <c r="H298" s="221">
        <v>3</v>
      </c>
      <c r="I298" s="222"/>
      <c r="J298" s="223">
        <f>ROUND(I298*H298,2)</f>
        <v>0</v>
      </c>
      <c r="K298" s="219" t="s">
        <v>127</v>
      </c>
      <c r="L298" s="43"/>
      <c r="M298" s="224" t="s">
        <v>1</v>
      </c>
      <c r="N298" s="225" t="s">
        <v>41</v>
      </c>
      <c r="O298" s="90"/>
      <c r="P298" s="226">
        <f>O298*H298</f>
        <v>0</v>
      </c>
      <c r="Q298" s="226">
        <v>0.00031</v>
      </c>
      <c r="R298" s="226">
        <f>Q298*H298</f>
        <v>0.00093000000000000005</v>
      </c>
      <c r="S298" s="226">
        <v>0</v>
      </c>
      <c r="T298" s="22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8" t="s">
        <v>128</v>
      </c>
      <c r="AT298" s="228" t="s">
        <v>123</v>
      </c>
      <c r="AU298" s="228" t="s">
        <v>86</v>
      </c>
      <c r="AY298" s="16" t="s">
        <v>121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6" t="s">
        <v>84</v>
      </c>
      <c r="BK298" s="229">
        <f>ROUND(I298*H298,2)</f>
        <v>0</v>
      </c>
      <c r="BL298" s="16" t="s">
        <v>128</v>
      </c>
      <c r="BM298" s="228" t="s">
        <v>493</v>
      </c>
    </row>
    <row r="299" s="2" customFormat="1">
      <c r="A299" s="37"/>
      <c r="B299" s="38"/>
      <c r="C299" s="39"/>
      <c r="D299" s="230" t="s">
        <v>130</v>
      </c>
      <c r="E299" s="39"/>
      <c r="F299" s="231" t="s">
        <v>494</v>
      </c>
      <c r="G299" s="39"/>
      <c r="H299" s="39"/>
      <c r="I299" s="232"/>
      <c r="J299" s="39"/>
      <c r="K299" s="39"/>
      <c r="L299" s="43"/>
      <c r="M299" s="233"/>
      <c r="N299" s="234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130</v>
      </c>
      <c r="AU299" s="16" t="s">
        <v>86</v>
      </c>
    </row>
    <row r="300" s="2" customFormat="1" ht="16.5" customHeight="1">
      <c r="A300" s="37"/>
      <c r="B300" s="38"/>
      <c r="C300" s="217" t="s">
        <v>495</v>
      </c>
      <c r="D300" s="217" t="s">
        <v>123</v>
      </c>
      <c r="E300" s="218" t="s">
        <v>496</v>
      </c>
      <c r="F300" s="219" t="s">
        <v>497</v>
      </c>
      <c r="G300" s="220" t="s">
        <v>134</v>
      </c>
      <c r="H300" s="221">
        <v>1</v>
      </c>
      <c r="I300" s="222"/>
      <c r="J300" s="223">
        <f>ROUND(I300*H300,2)</f>
        <v>0</v>
      </c>
      <c r="K300" s="219" t="s">
        <v>1</v>
      </c>
      <c r="L300" s="43"/>
      <c r="M300" s="224" t="s">
        <v>1</v>
      </c>
      <c r="N300" s="225" t="s">
        <v>41</v>
      </c>
      <c r="O300" s="90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8" t="s">
        <v>128</v>
      </c>
      <c r="AT300" s="228" t="s">
        <v>123</v>
      </c>
      <c r="AU300" s="228" t="s">
        <v>86</v>
      </c>
      <c r="AY300" s="16" t="s">
        <v>121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6" t="s">
        <v>84</v>
      </c>
      <c r="BK300" s="229">
        <f>ROUND(I300*H300,2)</f>
        <v>0</v>
      </c>
      <c r="BL300" s="16" t="s">
        <v>128</v>
      </c>
      <c r="BM300" s="228" t="s">
        <v>498</v>
      </c>
    </row>
    <row r="301" s="2" customFormat="1">
      <c r="A301" s="37"/>
      <c r="B301" s="38"/>
      <c r="C301" s="39"/>
      <c r="D301" s="230" t="s">
        <v>130</v>
      </c>
      <c r="E301" s="39"/>
      <c r="F301" s="231" t="s">
        <v>497</v>
      </c>
      <c r="G301" s="39"/>
      <c r="H301" s="39"/>
      <c r="I301" s="232"/>
      <c r="J301" s="39"/>
      <c r="K301" s="39"/>
      <c r="L301" s="43"/>
      <c r="M301" s="233"/>
      <c r="N301" s="234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130</v>
      </c>
      <c r="AU301" s="16" t="s">
        <v>86</v>
      </c>
    </row>
    <row r="302" s="2" customFormat="1" ht="24.15" customHeight="1">
      <c r="A302" s="37"/>
      <c r="B302" s="38"/>
      <c r="C302" s="217" t="s">
        <v>499</v>
      </c>
      <c r="D302" s="217" t="s">
        <v>123</v>
      </c>
      <c r="E302" s="218" t="s">
        <v>500</v>
      </c>
      <c r="F302" s="219" t="s">
        <v>501</v>
      </c>
      <c r="G302" s="220" t="s">
        <v>134</v>
      </c>
      <c r="H302" s="221">
        <v>4</v>
      </c>
      <c r="I302" s="222"/>
      <c r="J302" s="223">
        <f>ROUND(I302*H302,2)</f>
        <v>0</v>
      </c>
      <c r="K302" s="219" t="s">
        <v>127</v>
      </c>
      <c r="L302" s="43"/>
      <c r="M302" s="224" t="s">
        <v>1</v>
      </c>
      <c r="N302" s="225" t="s">
        <v>41</v>
      </c>
      <c r="O302" s="90"/>
      <c r="P302" s="226">
        <f>O302*H302</f>
        <v>0</v>
      </c>
      <c r="Q302" s="226">
        <v>0.010189999999999999</v>
      </c>
      <c r="R302" s="226">
        <f>Q302*H302</f>
        <v>0.040759999999999998</v>
      </c>
      <c r="S302" s="226">
        <v>0</v>
      </c>
      <c r="T302" s="22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8" t="s">
        <v>128</v>
      </c>
      <c r="AT302" s="228" t="s">
        <v>123</v>
      </c>
      <c r="AU302" s="228" t="s">
        <v>86</v>
      </c>
      <c r="AY302" s="16" t="s">
        <v>121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6" t="s">
        <v>84</v>
      </c>
      <c r="BK302" s="229">
        <f>ROUND(I302*H302,2)</f>
        <v>0</v>
      </c>
      <c r="BL302" s="16" t="s">
        <v>128</v>
      </c>
      <c r="BM302" s="228" t="s">
        <v>502</v>
      </c>
    </row>
    <row r="303" s="2" customFormat="1">
      <c r="A303" s="37"/>
      <c r="B303" s="38"/>
      <c r="C303" s="39"/>
      <c r="D303" s="230" t="s">
        <v>130</v>
      </c>
      <c r="E303" s="39"/>
      <c r="F303" s="231" t="s">
        <v>501</v>
      </c>
      <c r="G303" s="39"/>
      <c r="H303" s="39"/>
      <c r="I303" s="232"/>
      <c r="J303" s="39"/>
      <c r="K303" s="39"/>
      <c r="L303" s="43"/>
      <c r="M303" s="233"/>
      <c r="N303" s="234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130</v>
      </c>
      <c r="AU303" s="16" t="s">
        <v>86</v>
      </c>
    </row>
    <row r="304" s="2" customFormat="1" ht="16.5" customHeight="1">
      <c r="A304" s="37"/>
      <c r="B304" s="38"/>
      <c r="C304" s="247" t="s">
        <v>503</v>
      </c>
      <c r="D304" s="247" t="s">
        <v>429</v>
      </c>
      <c r="E304" s="248" t="s">
        <v>504</v>
      </c>
      <c r="F304" s="249" t="s">
        <v>505</v>
      </c>
      <c r="G304" s="250" t="s">
        <v>134</v>
      </c>
      <c r="H304" s="251">
        <v>1</v>
      </c>
      <c r="I304" s="252"/>
      <c r="J304" s="253">
        <f>ROUND(I304*H304,2)</f>
        <v>0</v>
      </c>
      <c r="K304" s="249" t="s">
        <v>127</v>
      </c>
      <c r="L304" s="254"/>
      <c r="M304" s="255" t="s">
        <v>1</v>
      </c>
      <c r="N304" s="256" t="s">
        <v>41</v>
      </c>
      <c r="O304" s="90"/>
      <c r="P304" s="226">
        <f>O304*H304</f>
        <v>0</v>
      </c>
      <c r="Q304" s="226">
        <v>0.52600000000000002</v>
      </c>
      <c r="R304" s="226">
        <f>Q304*H304</f>
        <v>0.52600000000000002</v>
      </c>
      <c r="S304" s="226">
        <v>0</v>
      </c>
      <c r="T304" s="22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8" t="s">
        <v>161</v>
      </c>
      <c r="AT304" s="228" t="s">
        <v>429</v>
      </c>
      <c r="AU304" s="228" t="s">
        <v>86</v>
      </c>
      <c r="AY304" s="16" t="s">
        <v>121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6" t="s">
        <v>84</v>
      </c>
      <c r="BK304" s="229">
        <f>ROUND(I304*H304,2)</f>
        <v>0</v>
      </c>
      <c r="BL304" s="16" t="s">
        <v>128</v>
      </c>
      <c r="BM304" s="228" t="s">
        <v>506</v>
      </c>
    </row>
    <row r="305" s="2" customFormat="1">
      <c r="A305" s="37"/>
      <c r="B305" s="38"/>
      <c r="C305" s="39"/>
      <c r="D305" s="230" t="s">
        <v>130</v>
      </c>
      <c r="E305" s="39"/>
      <c r="F305" s="231" t="s">
        <v>505</v>
      </c>
      <c r="G305" s="39"/>
      <c r="H305" s="39"/>
      <c r="I305" s="232"/>
      <c r="J305" s="39"/>
      <c r="K305" s="39"/>
      <c r="L305" s="43"/>
      <c r="M305" s="233"/>
      <c r="N305" s="23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130</v>
      </c>
      <c r="AU305" s="16" t="s">
        <v>86</v>
      </c>
    </row>
    <row r="306" s="2" customFormat="1" ht="16.5" customHeight="1">
      <c r="A306" s="37"/>
      <c r="B306" s="38"/>
      <c r="C306" s="247" t="s">
        <v>507</v>
      </c>
      <c r="D306" s="247" t="s">
        <v>429</v>
      </c>
      <c r="E306" s="248" t="s">
        <v>508</v>
      </c>
      <c r="F306" s="249" t="s">
        <v>509</v>
      </c>
      <c r="G306" s="250" t="s">
        <v>134</v>
      </c>
      <c r="H306" s="251">
        <v>3</v>
      </c>
      <c r="I306" s="252"/>
      <c r="J306" s="253">
        <f>ROUND(I306*H306,2)</f>
        <v>0</v>
      </c>
      <c r="K306" s="249" t="s">
        <v>127</v>
      </c>
      <c r="L306" s="254"/>
      <c r="M306" s="255" t="s">
        <v>1</v>
      </c>
      <c r="N306" s="256" t="s">
        <v>41</v>
      </c>
      <c r="O306" s="90"/>
      <c r="P306" s="226">
        <f>O306*H306</f>
        <v>0</v>
      </c>
      <c r="Q306" s="226">
        <v>0.26200000000000001</v>
      </c>
      <c r="R306" s="226">
        <f>Q306*H306</f>
        <v>0.78600000000000003</v>
      </c>
      <c r="S306" s="226">
        <v>0</v>
      </c>
      <c r="T306" s="227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8" t="s">
        <v>161</v>
      </c>
      <c r="AT306" s="228" t="s">
        <v>429</v>
      </c>
      <c r="AU306" s="228" t="s">
        <v>86</v>
      </c>
      <c r="AY306" s="16" t="s">
        <v>121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6" t="s">
        <v>84</v>
      </c>
      <c r="BK306" s="229">
        <f>ROUND(I306*H306,2)</f>
        <v>0</v>
      </c>
      <c r="BL306" s="16" t="s">
        <v>128</v>
      </c>
      <c r="BM306" s="228" t="s">
        <v>510</v>
      </c>
    </row>
    <row r="307" s="2" customFormat="1">
      <c r="A307" s="37"/>
      <c r="B307" s="38"/>
      <c r="C307" s="39"/>
      <c r="D307" s="230" t="s">
        <v>130</v>
      </c>
      <c r="E307" s="39"/>
      <c r="F307" s="231" t="s">
        <v>509</v>
      </c>
      <c r="G307" s="39"/>
      <c r="H307" s="39"/>
      <c r="I307" s="232"/>
      <c r="J307" s="39"/>
      <c r="K307" s="39"/>
      <c r="L307" s="43"/>
      <c r="M307" s="233"/>
      <c r="N307" s="234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130</v>
      </c>
      <c r="AU307" s="16" t="s">
        <v>86</v>
      </c>
    </row>
    <row r="308" s="2" customFormat="1" ht="24.15" customHeight="1">
      <c r="A308" s="37"/>
      <c r="B308" s="38"/>
      <c r="C308" s="217" t="s">
        <v>511</v>
      </c>
      <c r="D308" s="217" t="s">
        <v>123</v>
      </c>
      <c r="E308" s="218" t="s">
        <v>512</v>
      </c>
      <c r="F308" s="219" t="s">
        <v>513</v>
      </c>
      <c r="G308" s="220" t="s">
        <v>134</v>
      </c>
      <c r="H308" s="221">
        <v>2</v>
      </c>
      <c r="I308" s="222"/>
      <c r="J308" s="223">
        <f>ROUND(I308*H308,2)</f>
        <v>0</v>
      </c>
      <c r="K308" s="219" t="s">
        <v>127</v>
      </c>
      <c r="L308" s="43"/>
      <c r="M308" s="224" t="s">
        <v>1</v>
      </c>
      <c r="N308" s="225" t="s">
        <v>41</v>
      </c>
      <c r="O308" s="90"/>
      <c r="P308" s="226">
        <f>O308*H308</f>
        <v>0</v>
      </c>
      <c r="Q308" s="226">
        <v>0.01248</v>
      </c>
      <c r="R308" s="226">
        <f>Q308*H308</f>
        <v>0.02496</v>
      </c>
      <c r="S308" s="226">
        <v>0</v>
      </c>
      <c r="T308" s="227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8" t="s">
        <v>128</v>
      </c>
      <c r="AT308" s="228" t="s">
        <v>123</v>
      </c>
      <c r="AU308" s="228" t="s">
        <v>86</v>
      </c>
      <c r="AY308" s="16" t="s">
        <v>121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6" t="s">
        <v>84</v>
      </c>
      <c r="BK308" s="229">
        <f>ROUND(I308*H308,2)</f>
        <v>0</v>
      </c>
      <c r="BL308" s="16" t="s">
        <v>128</v>
      </c>
      <c r="BM308" s="228" t="s">
        <v>514</v>
      </c>
    </row>
    <row r="309" s="2" customFormat="1">
      <c r="A309" s="37"/>
      <c r="B309" s="38"/>
      <c r="C309" s="39"/>
      <c r="D309" s="230" t="s">
        <v>130</v>
      </c>
      <c r="E309" s="39"/>
      <c r="F309" s="231" t="s">
        <v>513</v>
      </c>
      <c r="G309" s="39"/>
      <c r="H309" s="39"/>
      <c r="I309" s="232"/>
      <c r="J309" s="39"/>
      <c r="K309" s="39"/>
      <c r="L309" s="43"/>
      <c r="M309" s="233"/>
      <c r="N309" s="234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130</v>
      </c>
      <c r="AU309" s="16" t="s">
        <v>86</v>
      </c>
    </row>
    <row r="310" s="2" customFormat="1" ht="24.15" customHeight="1">
      <c r="A310" s="37"/>
      <c r="B310" s="38"/>
      <c r="C310" s="247" t="s">
        <v>515</v>
      </c>
      <c r="D310" s="247" t="s">
        <v>429</v>
      </c>
      <c r="E310" s="248" t="s">
        <v>516</v>
      </c>
      <c r="F310" s="249" t="s">
        <v>517</v>
      </c>
      <c r="G310" s="250" t="s">
        <v>134</v>
      </c>
      <c r="H310" s="251">
        <v>2</v>
      </c>
      <c r="I310" s="252"/>
      <c r="J310" s="253">
        <f>ROUND(I310*H310,2)</f>
        <v>0</v>
      </c>
      <c r="K310" s="249" t="s">
        <v>127</v>
      </c>
      <c r="L310" s="254"/>
      <c r="M310" s="255" t="s">
        <v>1</v>
      </c>
      <c r="N310" s="256" t="s">
        <v>41</v>
      </c>
      <c r="O310" s="90"/>
      <c r="P310" s="226">
        <f>O310*H310</f>
        <v>0</v>
      </c>
      <c r="Q310" s="226">
        <v>0.54800000000000004</v>
      </c>
      <c r="R310" s="226">
        <f>Q310*H310</f>
        <v>1.0960000000000001</v>
      </c>
      <c r="S310" s="226">
        <v>0</v>
      </c>
      <c r="T310" s="227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8" t="s">
        <v>161</v>
      </c>
      <c r="AT310" s="228" t="s">
        <v>429</v>
      </c>
      <c r="AU310" s="228" t="s">
        <v>86</v>
      </c>
      <c r="AY310" s="16" t="s">
        <v>121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6" t="s">
        <v>84</v>
      </c>
      <c r="BK310" s="229">
        <f>ROUND(I310*H310,2)</f>
        <v>0</v>
      </c>
      <c r="BL310" s="16" t="s">
        <v>128</v>
      </c>
      <c r="BM310" s="228" t="s">
        <v>518</v>
      </c>
    </row>
    <row r="311" s="2" customFormat="1">
      <c r="A311" s="37"/>
      <c r="B311" s="38"/>
      <c r="C311" s="39"/>
      <c r="D311" s="230" t="s">
        <v>130</v>
      </c>
      <c r="E311" s="39"/>
      <c r="F311" s="231" t="s">
        <v>517</v>
      </c>
      <c r="G311" s="39"/>
      <c r="H311" s="39"/>
      <c r="I311" s="232"/>
      <c r="J311" s="39"/>
      <c r="K311" s="39"/>
      <c r="L311" s="43"/>
      <c r="M311" s="233"/>
      <c r="N311" s="234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130</v>
      </c>
      <c r="AU311" s="16" t="s">
        <v>86</v>
      </c>
    </row>
    <row r="312" s="2" customFormat="1" ht="24.15" customHeight="1">
      <c r="A312" s="37"/>
      <c r="B312" s="38"/>
      <c r="C312" s="217" t="s">
        <v>519</v>
      </c>
      <c r="D312" s="217" t="s">
        <v>123</v>
      </c>
      <c r="E312" s="218" t="s">
        <v>520</v>
      </c>
      <c r="F312" s="219" t="s">
        <v>521</v>
      </c>
      <c r="G312" s="220" t="s">
        <v>134</v>
      </c>
      <c r="H312" s="221">
        <v>3</v>
      </c>
      <c r="I312" s="222"/>
      <c r="J312" s="223">
        <f>ROUND(I312*H312,2)</f>
        <v>0</v>
      </c>
      <c r="K312" s="219" t="s">
        <v>127</v>
      </c>
      <c r="L312" s="43"/>
      <c r="M312" s="224" t="s">
        <v>1</v>
      </c>
      <c r="N312" s="225" t="s">
        <v>41</v>
      </c>
      <c r="O312" s="90"/>
      <c r="P312" s="226">
        <f>O312*H312</f>
        <v>0</v>
      </c>
      <c r="Q312" s="226">
        <v>0.028539999999999999</v>
      </c>
      <c r="R312" s="226">
        <f>Q312*H312</f>
        <v>0.085620000000000002</v>
      </c>
      <c r="S312" s="226">
        <v>0</v>
      </c>
      <c r="T312" s="22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8" t="s">
        <v>128</v>
      </c>
      <c r="AT312" s="228" t="s">
        <v>123</v>
      </c>
      <c r="AU312" s="228" t="s">
        <v>86</v>
      </c>
      <c r="AY312" s="16" t="s">
        <v>121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6" t="s">
        <v>84</v>
      </c>
      <c r="BK312" s="229">
        <f>ROUND(I312*H312,2)</f>
        <v>0</v>
      </c>
      <c r="BL312" s="16" t="s">
        <v>128</v>
      </c>
      <c r="BM312" s="228" t="s">
        <v>522</v>
      </c>
    </row>
    <row r="313" s="2" customFormat="1">
      <c r="A313" s="37"/>
      <c r="B313" s="38"/>
      <c r="C313" s="39"/>
      <c r="D313" s="230" t="s">
        <v>130</v>
      </c>
      <c r="E313" s="39"/>
      <c r="F313" s="231" t="s">
        <v>521</v>
      </c>
      <c r="G313" s="39"/>
      <c r="H313" s="39"/>
      <c r="I313" s="232"/>
      <c r="J313" s="39"/>
      <c r="K313" s="39"/>
      <c r="L313" s="43"/>
      <c r="M313" s="233"/>
      <c r="N313" s="234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130</v>
      </c>
      <c r="AU313" s="16" t="s">
        <v>86</v>
      </c>
    </row>
    <row r="314" s="2" customFormat="1" ht="21.75" customHeight="1">
      <c r="A314" s="37"/>
      <c r="B314" s="38"/>
      <c r="C314" s="247" t="s">
        <v>523</v>
      </c>
      <c r="D314" s="247" t="s">
        <v>429</v>
      </c>
      <c r="E314" s="248" t="s">
        <v>524</v>
      </c>
      <c r="F314" s="249" t="s">
        <v>525</v>
      </c>
      <c r="G314" s="250" t="s">
        <v>134</v>
      </c>
      <c r="H314" s="251">
        <v>3</v>
      </c>
      <c r="I314" s="252"/>
      <c r="J314" s="253">
        <f>ROUND(I314*H314,2)</f>
        <v>0</v>
      </c>
      <c r="K314" s="249" t="s">
        <v>127</v>
      </c>
      <c r="L314" s="254"/>
      <c r="M314" s="255" t="s">
        <v>1</v>
      </c>
      <c r="N314" s="256" t="s">
        <v>41</v>
      </c>
      <c r="O314" s="90"/>
      <c r="P314" s="226">
        <f>O314*H314</f>
        <v>0</v>
      </c>
      <c r="Q314" s="226">
        <v>1.8700000000000001</v>
      </c>
      <c r="R314" s="226">
        <f>Q314*H314</f>
        <v>5.6100000000000003</v>
      </c>
      <c r="S314" s="226">
        <v>0</v>
      </c>
      <c r="T314" s="227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8" t="s">
        <v>161</v>
      </c>
      <c r="AT314" s="228" t="s">
        <v>429</v>
      </c>
      <c r="AU314" s="228" t="s">
        <v>86</v>
      </c>
      <c r="AY314" s="16" t="s">
        <v>121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6" t="s">
        <v>84</v>
      </c>
      <c r="BK314" s="229">
        <f>ROUND(I314*H314,2)</f>
        <v>0</v>
      </c>
      <c r="BL314" s="16" t="s">
        <v>128</v>
      </c>
      <c r="BM314" s="228" t="s">
        <v>526</v>
      </c>
    </row>
    <row r="315" s="2" customFormat="1">
      <c r="A315" s="37"/>
      <c r="B315" s="38"/>
      <c r="C315" s="39"/>
      <c r="D315" s="230" t="s">
        <v>130</v>
      </c>
      <c r="E315" s="39"/>
      <c r="F315" s="231" t="s">
        <v>525</v>
      </c>
      <c r="G315" s="39"/>
      <c r="H315" s="39"/>
      <c r="I315" s="232"/>
      <c r="J315" s="39"/>
      <c r="K315" s="39"/>
      <c r="L315" s="43"/>
      <c r="M315" s="233"/>
      <c r="N315" s="234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130</v>
      </c>
      <c r="AU315" s="16" t="s">
        <v>86</v>
      </c>
    </row>
    <row r="316" s="2" customFormat="1" ht="24.15" customHeight="1">
      <c r="A316" s="37"/>
      <c r="B316" s="38"/>
      <c r="C316" s="217" t="s">
        <v>527</v>
      </c>
      <c r="D316" s="217" t="s">
        <v>123</v>
      </c>
      <c r="E316" s="218" t="s">
        <v>528</v>
      </c>
      <c r="F316" s="219" t="s">
        <v>529</v>
      </c>
      <c r="G316" s="220" t="s">
        <v>134</v>
      </c>
      <c r="H316" s="221">
        <v>1</v>
      </c>
      <c r="I316" s="222"/>
      <c r="J316" s="223">
        <f>ROUND(I316*H316,2)</f>
        <v>0</v>
      </c>
      <c r="K316" s="219" t="s">
        <v>127</v>
      </c>
      <c r="L316" s="43"/>
      <c r="M316" s="224" t="s">
        <v>1</v>
      </c>
      <c r="N316" s="225" t="s">
        <v>41</v>
      </c>
      <c r="O316" s="90"/>
      <c r="P316" s="226">
        <f>O316*H316</f>
        <v>0</v>
      </c>
      <c r="Q316" s="226">
        <v>0.039269999999999999</v>
      </c>
      <c r="R316" s="226">
        <f>Q316*H316</f>
        <v>0.039269999999999999</v>
      </c>
      <c r="S316" s="226">
        <v>0</v>
      </c>
      <c r="T316" s="22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8" t="s">
        <v>128</v>
      </c>
      <c r="AT316" s="228" t="s">
        <v>123</v>
      </c>
      <c r="AU316" s="228" t="s">
        <v>86</v>
      </c>
      <c r="AY316" s="16" t="s">
        <v>121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6" t="s">
        <v>84</v>
      </c>
      <c r="BK316" s="229">
        <f>ROUND(I316*H316,2)</f>
        <v>0</v>
      </c>
      <c r="BL316" s="16" t="s">
        <v>128</v>
      </c>
      <c r="BM316" s="228" t="s">
        <v>530</v>
      </c>
    </row>
    <row r="317" s="2" customFormat="1">
      <c r="A317" s="37"/>
      <c r="B317" s="38"/>
      <c r="C317" s="39"/>
      <c r="D317" s="230" t="s">
        <v>130</v>
      </c>
      <c r="E317" s="39"/>
      <c r="F317" s="231" t="s">
        <v>529</v>
      </c>
      <c r="G317" s="39"/>
      <c r="H317" s="39"/>
      <c r="I317" s="232"/>
      <c r="J317" s="39"/>
      <c r="K317" s="39"/>
      <c r="L317" s="43"/>
      <c r="M317" s="233"/>
      <c r="N317" s="234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130</v>
      </c>
      <c r="AU317" s="16" t="s">
        <v>86</v>
      </c>
    </row>
    <row r="318" s="2" customFormat="1" ht="24.15" customHeight="1">
      <c r="A318" s="37"/>
      <c r="B318" s="38"/>
      <c r="C318" s="247" t="s">
        <v>531</v>
      </c>
      <c r="D318" s="247" t="s">
        <v>429</v>
      </c>
      <c r="E318" s="248" t="s">
        <v>532</v>
      </c>
      <c r="F318" s="249" t="s">
        <v>533</v>
      </c>
      <c r="G318" s="250" t="s">
        <v>134</v>
      </c>
      <c r="H318" s="251">
        <v>1</v>
      </c>
      <c r="I318" s="252"/>
      <c r="J318" s="253">
        <f>ROUND(I318*H318,2)</f>
        <v>0</v>
      </c>
      <c r="K318" s="249" t="s">
        <v>127</v>
      </c>
      <c r="L318" s="254"/>
      <c r="M318" s="255" t="s">
        <v>1</v>
      </c>
      <c r="N318" s="256" t="s">
        <v>41</v>
      </c>
      <c r="O318" s="90"/>
      <c r="P318" s="226">
        <f>O318*H318</f>
        <v>0</v>
      </c>
      <c r="Q318" s="226">
        <v>0.52100000000000002</v>
      </c>
      <c r="R318" s="226">
        <f>Q318*H318</f>
        <v>0.52100000000000002</v>
      </c>
      <c r="S318" s="226">
        <v>0</v>
      </c>
      <c r="T318" s="227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8" t="s">
        <v>161</v>
      </c>
      <c r="AT318" s="228" t="s">
        <v>429</v>
      </c>
      <c r="AU318" s="228" t="s">
        <v>86</v>
      </c>
      <c r="AY318" s="16" t="s">
        <v>121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6" t="s">
        <v>84</v>
      </c>
      <c r="BK318" s="229">
        <f>ROUND(I318*H318,2)</f>
        <v>0</v>
      </c>
      <c r="BL318" s="16" t="s">
        <v>128</v>
      </c>
      <c r="BM318" s="228" t="s">
        <v>534</v>
      </c>
    </row>
    <row r="319" s="2" customFormat="1">
      <c r="A319" s="37"/>
      <c r="B319" s="38"/>
      <c r="C319" s="39"/>
      <c r="D319" s="230" t="s">
        <v>130</v>
      </c>
      <c r="E319" s="39"/>
      <c r="F319" s="231" t="s">
        <v>533</v>
      </c>
      <c r="G319" s="39"/>
      <c r="H319" s="39"/>
      <c r="I319" s="232"/>
      <c r="J319" s="39"/>
      <c r="K319" s="39"/>
      <c r="L319" s="43"/>
      <c r="M319" s="233"/>
      <c r="N319" s="234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130</v>
      </c>
      <c r="AU319" s="16" t="s">
        <v>86</v>
      </c>
    </row>
    <row r="320" s="2" customFormat="1" ht="24.15" customHeight="1">
      <c r="A320" s="37"/>
      <c r="B320" s="38"/>
      <c r="C320" s="217" t="s">
        <v>535</v>
      </c>
      <c r="D320" s="217" t="s">
        <v>123</v>
      </c>
      <c r="E320" s="218" t="s">
        <v>536</v>
      </c>
      <c r="F320" s="219" t="s">
        <v>537</v>
      </c>
      <c r="G320" s="220" t="s">
        <v>134</v>
      </c>
      <c r="H320" s="221">
        <v>3</v>
      </c>
      <c r="I320" s="222"/>
      <c r="J320" s="223">
        <f>ROUND(I320*H320,2)</f>
        <v>0</v>
      </c>
      <c r="K320" s="219" t="s">
        <v>127</v>
      </c>
      <c r="L320" s="43"/>
      <c r="M320" s="224" t="s">
        <v>1</v>
      </c>
      <c r="N320" s="225" t="s">
        <v>41</v>
      </c>
      <c r="O320" s="90"/>
      <c r="P320" s="226">
        <f>O320*H320</f>
        <v>0</v>
      </c>
      <c r="Q320" s="226">
        <v>0.21734000000000001</v>
      </c>
      <c r="R320" s="226">
        <f>Q320*H320</f>
        <v>0.65202000000000004</v>
      </c>
      <c r="S320" s="226">
        <v>0</v>
      </c>
      <c r="T320" s="22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8" t="s">
        <v>128</v>
      </c>
      <c r="AT320" s="228" t="s">
        <v>123</v>
      </c>
      <c r="AU320" s="228" t="s">
        <v>86</v>
      </c>
      <c r="AY320" s="16" t="s">
        <v>121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6" t="s">
        <v>84</v>
      </c>
      <c r="BK320" s="229">
        <f>ROUND(I320*H320,2)</f>
        <v>0</v>
      </c>
      <c r="BL320" s="16" t="s">
        <v>128</v>
      </c>
      <c r="BM320" s="228" t="s">
        <v>538</v>
      </c>
    </row>
    <row r="321" s="2" customFormat="1">
      <c r="A321" s="37"/>
      <c r="B321" s="38"/>
      <c r="C321" s="39"/>
      <c r="D321" s="230" t="s">
        <v>130</v>
      </c>
      <c r="E321" s="39"/>
      <c r="F321" s="231" t="s">
        <v>539</v>
      </c>
      <c r="G321" s="39"/>
      <c r="H321" s="39"/>
      <c r="I321" s="232"/>
      <c r="J321" s="39"/>
      <c r="K321" s="39"/>
      <c r="L321" s="43"/>
      <c r="M321" s="233"/>
      <c r="N321" s="234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130</v>
      </c>
      <c r="AU321" s="16" t="s">
        <v>86</v>
      </c>
    </row>
    <row r="322" s="2" customFormat="1" ht="24.15" customHeight="1">
      <c r="A322" s="37"/>
      <c r="B322" s="38"/>
      <c r="C322" s="247" t="s">
        <v>540</v>
      </c>
      <c r="D322" s="247" t="s">
        <v>429</v>
      </c>
      <c r="E322" s="248" t="s">
        <v>541</v>
      </c>
      <c r="F322" s="249" t="s">
        <v>542</v>
      </c>
      <c r="G322" s="250" t="s">
        <v>134</v>
      </c>
      <c r="H322" s="251">
        <v>3</v>
      </c>
      <c r="I322" s="252"/>
      <c r="J322" s="253">
        <f>ROUND(I322*H322,2)</f>
        <v>0</v>
      </c>
      <c r="K322" s="249" t="s">
        <v>127</v>
      </c>
      <c r="L322" s="254"/>
      <c r="M322" s="255" t="s">
        <v>1</v>
      </c>
      <c r="N322" s="256" t="s">
        <v>41</v>
      </c>
      <c r="O322" s="90"/>
      <c r="P322" s="226">
        <f>O322*H322</f>
        <v>0</v>
      </c>
      <c r="Q322" s="226">
        <v>0.012</v>
      </c>
      <c r="R322" s="226">
        <f>Q322*H322</f>
        <v>0.036000000000000004</v>
      </c>
      <c r="S322" s="226">
        <v>0</v>
      </c>
      <c r="T322" s="227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8" t="s">
        <v>161</v>
      </c>
      <c r="AT322" s="228" t="s">
        <v>429</v>
      </c>
      <c r="AU322" s="228" t="s">
        <v>86</v>
      </c>
      <c r="AY322" s="16" t="s">
        <v>121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6" t="s">
        <v>84</v>
      </c>
      <c r="BK322" s="229">
        <f>ROUND(I322*H322,2)</f>
        <v>0</v>
      </c>
      <c r="BL322" s="16" t="s">
        <v>128</v>
      </c>
      <c r="BM322" s="228" t="s">
        <v>543</v>
      </c>
    </row>
    <row r="323" s="2" customFormat="1">
      <c r="A323" s="37"/>
      <c r="B323" s="38"/>
      <c r="C323" s="39"/>
      <c r="D323" s="230" t="s">
        <v>130</v>
      </c>
      <c r="E323" s="39"/>
      <c r="F323" s="231" t="s">
        <v>542</v>
      </c>
      <c r="G323" s="39"/>
      <c r="H323" s="39"/>
      <c r="I323" s="232"/>
      <c r="J323" s="39"/>
      <c r="K323" s="39"/>
      <c r="L323" s="43"/>
      <c r="M323" s="233"/>
      <c r="N323" s="234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130</v>
      </c>
      <c r="AU323" s="16" t="s">
        <v>86</v>
      </c>
    </row>
    <row r="324" s="2" customFormat="1" ht="24.15" customHeight="1">
      <c r="A324" s="37"/>
      <c r="B324" s="38"/>
      <c r="C324" s="217" t="s">
        <v>544</v>
      </c>
      <c r="D324" s="217" t="s">
        <v>123</v>
      </c>
      <c r="E324" s="218" t="s">
        <v>545</v>
      </c>
      <c r="F324" s="219" t="s">
        <v>546</v>
      </c>
      <c r="G324" s="220" t="s">
        <v>216</v>
      </c>
      <c r="H324" s="221">
        <v>27.725999999999999</v>
      </c>
      <c r="I324" s="222"/>
      <c r="J324" s="223">
        <f>ROUND(I324*H324,2)</f>
        <v>0</v>
      </c>
      <c r="K324" s="219" t="s">
        <v>127</v>
      </c>
      <c r="L324" s="43"/>
      <c r="M324" s="224" t="s">
        <v>1</v>
      </c>
      <c r="N324" s="225" t="s">
        <v>41</v>
      </c>
      <c r="O324" s="90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8" t="s">
        <v>128</v>
      </c>
      <c r="AT324" s="228" t="s">
        <v>123</v>
      </c>
      <c r="AU324" s="228" t="s">
        <v>86</v>
      </c>
      <c r="AY324" s="16" t="s">
        <v>121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6" t="s">
        <v>84</v>
      </c>
      <c r="BK324" s="229">
        <f>ROUND(I324*H324,2)</f>
        <v>0</v>
      </c>
      <c r="BL324" s="16" t="s">
        <v>128</v>
      </c>
      <c r="BM324" s="228" t="s">
        <v>547</v>
      </c>
    </row>
    <row r="325" s="2" customFormat="1">
      <c r="A325" s="37"/>
      <c r="B325" s="38"/>
      <c r="C325" s="39"/>
      <c r="D325" s="230" t="s">
        <v>130</v>
      </c>
      <c r="E325" s="39"/>
      <c r="F325" s="231" t="s">
        <v>548</v>
      </c>
      <c r="G325" s="39"/>
      <c r="H325" s="39"/>
      <c r="I325" s="232"/>
      <c r="J325" s="39"/>
      <c r="K325" s="39"/>
      <c r="L325" s="43"/>
      <c r="M325" s="233"/>
      <c r="N325" s="234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130</v>
      </c>
      <c r="AU325" s="16" t="s">
        <v>86</v>
      </c>
    </row>
    <row r="326" s="13" customFormat="1">
      <c r="A326" s="13"/>
      <c r="B326" s="235"/>
      <c r="C326" s="236"/>
      <c r="D326" s="230" t="s">
        <v>188</v>
      </c>
      <c r="E326" s="237" t="s">
        <v>1</v>
      </c>
      <c r="F326" s="238" t="s">
        <v>549</v>
      </c>
      <c r="G326" s="236"/>
      <c r="H326" s="239">
        <v>34.5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188</v>
      </c>
      <c r="AU326" s="245" t="s">
        <v>86</v>
      </c>
      <c r="AV326" s="13" t="s">
        <v>86</v>
      </c>
      <c r="AW326" s="13" t="s">
        <v>32</v>
      </c>
      <c r="AX326" s="13" t="s">
        <v>76</v>
      </c>
      <c r="AY326" s="245" t="s">
        <v>121</v>
      </c>
    </row>
    <row r="327" s="13" customFormat="1">
      <c r="A327" s="13"/>
      <c r="B327" s="235"/>
      <c r="C327" s="236"/>
      <c r="D327" s="230" t="s">
        <v>188</v>
      </c>
      <c r="E327" s="237" t="s">
        <v>1</v>
      </c>
      <c r="F327" s="238" t="s">
        <v>550</v>
      </c>
      <c r="G327" s="236"/>
      <c r="H327" s="239">
        <v>-6.774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188</v>
      </c>
      <c r="AU327" s="245" t="s">
        <v>86</v>
      </c>
      <c r="AV327" s="13" t="s">
        <v>86</v>
      </c>
      <c r="AW327" s="13" t="s">
        <v>32</v>
      </c>
      <c r="AX327" s="13" t="s">
        <v>76</v>
      </c>
      <c r="AY327" s="245" t="s">
        <v>121</v>
      </c>
    </row>
    <row r="328" s="14" customFormat="1">
      <c r="A328" s="14"/>
      <c r="B328" s="257"/>
      <c r="C328" s="258"/>
      <c r="D328" s="230" t="s">
        <v>188</v>
      </c>
      <c r="E328" s="259" t="s">
        <v>1</v>
      </c>
      <c r="F328" s="260" t="s">
        <v>551</v>
      </c>
      <c r="G328" s="258"/>
      <c r="H328" s="261">
        <v>27.725999999999999</v>
      </c>
      <c r="I328" s="262"/>
      <c r="J328" s="258"/>
      <c r="K328" s="258"/>
      <c r="L328" s="263"/>
      <c r="M328" s="264"/>
      <c r="N328" s="265"/>
      <c r="O328" s="265"/>
      <c r="P328" s="265"/>
      <c r="Q328" s="265"/>
      <c r="R328" s="265"/>
      <c r="S328" s="265"/>
      <c r="T328" s="26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7" t="s">
        <v>188</v>
      </c>
      <c r="AU328" s="267" t="s">
        <v>86</v>
      </c>
      <c r="AV328" s="14" t="s">
        <v>128</v>
      </c>
      <c r="AW328" s="14" t="s">
        <v>32</v>
      </c>
      <c r="AX328" s="14" t="s">
        <v>84</v>
      </c>
      <c r="AY328" s="267" t="s">
        <v>121</v>
      </c>
    </row>
    <row r="329" s="12" customFormat="1" ht="22.8" customHeight="1">
      <c r="A329" s="12"/>
      <c r="B329" s="201"/>
      <c r="C329" s="202"/>
      <c r="D329" s="203" t="s">
        <v>75</v>
      </c>
      <c r="E329" s="215" t="s">
        <v>166</v>
      </c>
      <c r="F329" s="215" t="s">
        <v>552</v>
      </c>
      <c r="G329" s="202"/>
      <c r="H329" s="202"/>
      <c r="I329" s="205"/>
      <c r="J329" s="216">
        <f>BK329</f>
        <v>0</v>
      </c>
      <c r="K329" s="202"/>
      <c r="L329" s="207"/>
      <c r="M329" s="208"/>
      <c r="N329" s="209"/>
      <c r="O329" s="209"/>
      <c r="P329" s="210">
        <f>SUM(P330:P335)</f>
        <v>0</v>
      </c>
      <c r="Q329" s="209"/>
      <c r="R329" s="210">
        <f>SUM(R330:R335)</f>
        <v>0</v>
      </c>
      <c r="S329" s="209"/>
      <c r="T329" s="211">
        <f>SUM(T330:T335)</f>
        <v>0.0074400000000000004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2" t="s">
        <v>84</v>
      </c>
      <c r="AT329" s="213" t="s">
        <v>75</v>
      </c>
      <c r="AU329" s="213" t="s">
        <v>84</v>
      </c>
      <c r="AY329" s="212" t="s">
        <v>121</v>
      </c>
      <c r="BK329" s="214">
        <f>SUM(BK330:BK335)</f>
        <v>0</v>
      </c>
    </row>
    <row r="330" s="2" customFormat="1" ht="33" customHeight="1">
      <c r="A330" s="37"/>
      <c r="B330" s="38"/>
      <c r="C330" s="217" t="s">
        <v>553</v>
      </c>
      <c r="D330" s="217" t="s">
        <v>123</v>
      </c>
      <c r="E330" s="218" t="s">
        <v>554</v>
      </c>
      <c r="F330" s="219" t="s">
        <v>555</v>
      </c>
      <c r="G330" s="220" t="s">
        <v>179</v>
      </c>
      <c r="H330" s="221">
        <v>3</v>
      </c>
      <c r="I330" s="222"/>
      <c r="J330" s="223">
        <f>ROUND(I330*H330,2)</f>
        <v>0</v>
      </c>
      <c r="K330" s="219" t="s">
        <v>1</v>
      </c>
      <c r="L330" s="43"/>
      <c r="M330" s="224" t="s">
        <v>1</v>
      </c>
      <c r="N330" s="225" t="s">
        <v>41</v>
      </c>
      <c r="O330" s="90"/>
      <c r="P330" s="226">
        <f>O330*H330</f>
        <v>0</v>
      </c>
      <c r="Q330" s="226">
        <v>0</v>
      </c>
      <c r="R330" s="226">
        <f>Q330*H330</f>
        <v>0</v>
      </c>
      <c r="S330" s="226">
        <v>0.00248</v>
      </c>
      <c r="T330" s="227">
        <f>S330*H330</f>
        <v>0.0074400000000000004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8" t="s">
        <v>128</v>
      </c>
      <c r="AT330" s="228" t="s">
        <v>123</v>
      </c>
      <c r="AU330" s="228" t="s">
        <v>86</v>
      </c>
      <c r="AY330" s="16" t="s">
        <v>121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6" t="s">
        <v>84</v>
      </c>
      <c r="BK330" s="229">
        <f>ROUND(I330*H330,2)</f>
        <v>0</v>
      </c>
      <c r="BL330" s="16" t="s">
        <v>128</v>
      </c>
      <c r="BM330" s="228" t="s">
        <v>556</v>
      </c>
    </row>
    <row r="331" s="2" customFormat="1">
      <c r="A331" s="37"/>
      <c r="B331" s="38"/>
      <c r="C331" s="39"/>
      <c r="D331" s="230" t="s">
        <v>130</v>
      </c>
      <c r="E331" s="39"/>
      <c r="F331" s="231" t="s">
        <v>555</v>
      </c>
      <c r="G331" s="39"/>
      <c r="H331" s="39"/>
      <c r="I331" s="232"/>
      <c r="J331" s="39"/>
      <c r="K331" s="39"/>
      <c r="L331" s="43"/>
      <c r="M331" s="233"/>
      <c r="N331" s="234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130</v>
      </c>
      <c r="AU331" s="16" t="s">
        <v>86</v>
      </c>
    </row>
    <row r="332" s="2" customFormat="1">
      <c r="A332" s="37"/>
      <c r="B332" s="38"/>
      <c r="C332" s="39"/>
      <c r="D332" s="230" t="s">
        <v>210</v>
      </c>
      <c r="E332" s="39"/>
      <c r="F332" s="246" t="s">
        <v>557</v>
      </c>
      <c r="G332" s="39"/>
      <c r="H332" s="39"/>
      <c r="I332" s="232"/>
      <c r="J332" s="39"/>
      <c r="K332" s="39"/>
      <c r="L332" s="43"/>
      <c r="M332" s="233"/>
      <c r="N332" s="234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210</v>
      </c>
      <c r="AU332" s="16" t="s">
        <v>86</v>
      </c>
    </row>
    <row r="333" s="2" customFormat="1" ht="24.15" customHeight="1">
      <c r="A333" s="37"/>
      <c r="B333" s="38"/>
      <c r="C333" s="217" t="s">
        <v>558</v>
      </c>
      <c r="D333" s="217" t="s">
        <v>123</v>
      </c>
      <c r="E333" s="218" t="s">
        <v>559</v>
      </c>
      <c r="F333" s="219" t="s">
        <v>560</v>
      </c>
      <c r="G333" s="220" t="s">
        <v>561</v>
      </c>
      <c r="H333" s="221">
        <v>90</v>
      </c>
      <c r="I333" s="222"/>
      <c r="J333" s="223">
        <f>ROUND(I333*H333,2)</f>
        <v>0</v>
      </c>
      <c r="K333" s="219" t="s">
        <v>1</v>
      </c>
      <c r="L333" s="43"/>
      <c r="M333" s="224" t="s">
        <v>1</v>
      </c>
      <c r="N333" s="225" t="s">
        <v>41</v>
      </c>
      <c r="O333" s="90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8" t="s">
        <v>128</v>
      </c>
      <c r="AT333" s="228" t="s">
        <v>123</v>
      </c>
      <c r="AU333" s="228" t="s">
        <v>86</v>
      </c>
      <c r="AY333" s="16" t="s">
        <v>121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6" t="s">
        <v>84</v>
      </c>
      <c r="BK333" s="229">
        <f>ROUND(I333*H333,2)</f>
        <v>0</v>
      </c>
      <c r="BL333" s="16" t="s">
        <v>128</v>
      </c>
      <c r="BM333" s="228" t="s">
        <v>562</v>
      </c>
    </row>
    <row r="334" s="2" customFormat="1">
      <c r="A334" s="37"/>
      <c r="B334" s="38"/>
      <c r="C334" s="39"/>
      <c r="D334" s="230" t="s">
        <v>130</v>
      </c>
      <c r="E334" s="39"/>
      <c r="F334" s="231" t="s">
        <v>560</v>
      </c>
      <c r="G334" s="39"/>
      <c r="H334" s="39"/>
      <c r="I334" s="232"/>
      <c r="J334" s="39"/>
      <c r="K334" s="39"/>
      <c r="L334" s="43"/>
      <c r="M334" s="233"/>
      <c r="N334" s="234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130</v>
      </c>
      <c r="AU334" s="16" t="s">
        <v>86</v>
      </c>
    </row>
    <row r="335" s="2" customFormat="1">
      <c r="A335" s="37"/>
      <c r="B335" s="38"/>
      <c r="C335" s="39"/>
      <c r="D335" s="230" t="s">
        <v>210</v>
      </c>
      <c r="E335" s="39"/>
      <c r="F335" s="246" t="s">
        <v>563</v>
      </c>
      <c r="G335" s="39"/>
      <c r="H335" s="39"/>
      <c r="I335" s="232"/>
      <c r="J335" s="39"/>
      <c r="K335" s="39"/>
      <c r="L335" s="43"/>
      <c r="M335" s="233"/>
      <c r="N335" s="234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210</v>
      </c>
      <c r="AU335" s="16" t="s">
        <v>86</v>
      </c>
    </row>
    <row r="336" s="12" customFormat="1" ht="22.8" customHeight="1">
      <c r="A336" s="12"/>
      <c r="B336" s="201"/>
      <c r="C336" s="202"/>
      <c r="D336" s="203" t="s">
        <v>75</v>
      </c>
      <c r="E336" s="215" t="s">
        <v>564</v>
      </c>
      <c r="F336" s="215" t="s">
        <v>565</v>
      </c>
      <c r="G336" s="202"/>
      <c r="H336" s="202"/>
      <c r="I336" s="205"/>
      <c r="J336" s="216">
        <f>BK336</f>
        <v>0</v>
      </c>
      <c r="K336" s="202"/>
      <c r="L336" s="207"/>
      <c r="M336" s="208"/>
      <c r="N336" s="209"/>
      <c r="O336" s="209"/>
      <c r="P336" s="210">
        <f>SUM(P337:P338)</f>
        <v>0</v>
      </c>
      <c r="Q336" s="209"/>
      <c r="R336" s="210">
        <f>SUM(R337:R338)</f>
        <v>0</v>
      </c>
      <c r="S336" s="209"/>
      <c r="T336" s="211">
        <f>SUM(T337:T338)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2" t="s">
        <v>84</v>
      </c>
      <c r="AT336" s="213" t="s">
        <v>75</v>
      </c>
      <c r="AU336" s="213" t="s">
        <v>84</v>
      </c>
      <c r="AY336" s="212" t="s">
        <v>121</v>
      </c>
      <c r="BK336" s="214">
        <f>SUM(BK337:BK338)</f>
        <v>0</v>
      </c>
    </row>
    <row r="337" s="2" customFormat="1" ht="24.15" customHeight="1">
      <c r="A337" s="37"/>
      <c r="B337" s="38"/>
      <c r="C337" s="217" t="s">
        <v>566</v>
      </c>
      <c r="D337" s="217" t="s">
        <v>123</v>
      </c>
      <c r="E337" s="218" t="s">
        <v>567</v>
      </c>
      <c r="F337" s="219" t="s">
        <v>568</v>
      </c>
      <c r="G337" s="220" t="s">
        <v>401</v>
      </c>
      <c r="H337" s="221">
        <v>19.190000000000001</v>
      </c>
      <c r="I337" s="222"/>
      <c r="J337" s="223">
        <f>ROUND(I337*H337,2)</f>
        <v>0</v>
      </c>
      <c r="K337" s="219" t="s">
        <v>127</v>
      </c>
      <c r="L337" s="43"/>
      <c r="M337" s="224" t="s">
        <v>1</v>
      </c>
      <c r="N337" s="225" t="s">
        <v>41</v>
      </c>
      <c r="O337" s="90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8" t="s">
        <v>128</v>
      </c>
      <c r="AT337" s="228" t="s">
        <v>123</v>
      </c>
      <c r="AU337" s="228" t="s">
        <v>86</v>
      </c>
      <c r="AY337" s="16" t="s">
        <v>121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6" t="s">
        <v>84</v>
      </c>
      <c r="BK337" s="229">
        <f>ROUND(I337*H337,2)</f>
        <v>0</v>
      </c>
      <c r="BL337" s="16" t="s">
        <v>128</v>
      </c>
      <c r="BM337" s="228" t="s">
        <v>569</v>
      </c>
    </row>
    <row r="338" s="2" customFormat="1">
      <c r="A338" s="37"/>
      <c r="B338" s="38"/>
      <c r="C338" s="39"/>
      <c r="D338" s="230" t="s">
        <v>130</v>
      </c>
      <c r="E338" s="39"/>
      <c r="F338" s="231" t="s">
        <v>570</v>
      </c>
      <c r="G338" s="39"/>
      <c r="H338" s="39"/>
      <c r="I338" s="232"/>
      <c r="J338" s="39"/>
      <c r="K338" s="39"/>
      <c r="L338" s="43"/>
      <c r="M338" s="268"/>
      <c r="N338" s="269"/>
      <c r="O338" s="270"/>
      <c r="P338" s="270"/>
      <c r="Q338" s="270"/>
      <c r="R338" s="270"/>
      <c r="S338" s="270"/>
      <c r="T338" s="27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130</v>
      </c>
      <c r="AU338" s="16" t="s">
        <v>86</v>
      </c>
    </row>
    <row r="339" s="2" customFormat="1" ht="6.96" customHeight="1">
      <c r="A339" s="37"/>
      <c r="B339" s="65"/>
      <c r="C339" s="66"/>
      <c r="D339" s="66"/>
      <c r="E339" s="66"/>
      <c r="F339" s="66"/>
      <c r="G339" s="66"/>
      <c r="H339" s="66"/>
      <c r="I339" s="66"/>
      <c r="J339" s="66"/>
      <c r="K339" s="66"/>
      <c r="L339" s="43"/>
      <c r="M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</row>
  </sheetData>
  <sheetProtection sheet="1" autoFilter="0" formatColumns="0" formatRows="0" objects="1" scenarios="1" spinCount="100000" saltValue="6ca+pIqtLe2y+wUYbz8WYk9ATQtOEMwkFS53XGwhiUbiBHR90hf1TdMM3PofkdAee1hsT6k69kpwp6GoEW6J8g==" hashValue="4cJkth8xv1wCwDUyOg2/Lu50MPEoGolpjBC2epGTcQqQb8IoAkwie6ZslzWUIkUz6dbu0BhWprBtmGg6J/6kyw==" algorithmName="SHA-512" password="CC35"/>
  <autoFilter ref="C123:K33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Přeložka kanalizace z areálu koupaliště N. Bor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571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ROUND((SUM(BE120:BE140)),  2)</f>
        <v>0</v>
      </c>
      <c r="G33" s="37"/>
      <c r="H33" s="37"/>
      <c r="I33" s="154">
        <v>0.20999999999999999</v>
      </c>
      <c r="J33" s="153">
        <f>ROUND(((SUM(BE120:BE140))*I33),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ROUND((SUM(BF120:BF140)),  2)</f>
        <v>0</v>
      </c>
      <c r="G34" s="37"/>
      <c r="H34" s="37"/>
      <c r="I34" s="154">
        <v>0.14999999999999999</v>
      </c>
      <c r="J34" s="153">
        <f>ROUND(((SUM(BF120:BF140))*I34),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ROUND((SUM(BG120:BG140)),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ROUND((SUM(BH120:BH140)),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ROUND((SUM(BI120:BI140)),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Přeložka kanalizace z areálu koupaliště N. Bor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Nový Bor</v>
      </c>
      <c r="G89" s="39"/>
      <c r="H89" s="39"/>
      <c r="I89" s="31" t="s">
        <v>22</v>
      </c>
      <c r="J89" s="78" t="str">
        <f>IF(J12="","",J12)</f>
        <v>25. 1. 2023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Nový Bor</v>
      </c>
      <c r="G91" s="39"/>
      <c r="H91" s="39"/>
      <c r="I91" s="31" t="s">
        <v>30</v>
      </c>
      <c r="J91" s="35" t="str">
        <f>E21</f>
        <v>KL-Plan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572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573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574</v>
      </c>
      <c r="E99" s="187"/>
      <c r="F99" s="187"/>
      <c r="G99" s="187"/>
      <c r="H99" s="187"/>
      <c r="I99" s="187"/>
      <c r="J99" s="188">
        <f>J129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575</v>
      </c>
      <c r="E100" s="187"/>
      <c r="F100" s="187"/>
      <c r="G100" s="187"/>
      <c r="H100" s="187"/>
      <c r="I100" s="187"/>
      <c r="J100" s="188">
        <f>J134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106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Přeložka kanalizace z areálu koupaliště N. Bor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91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02 - VRN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Nový Bor</v>
      </c>
      <c r="G114" s="39"/>
      <c r="H114" s="39"/>
      <c r="I114" s="31" t="s">
        <v>22</v>
      </c>
      <c r="J114" s="78" t="str">
        <f>IF(J12="","",J12)</f>
        <v>25. 1. 2023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Město Nový Bor</v>
      </c>
      <c r="G116" s="39"/>
      <c r="H116" s="39"/>
      <c r="I116" s="31" t="s">
        <v>30</v>
      </c>
      <c r="J116" s="35" t="str">
        <f>E21</f>
        <v>KL-Plan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33</v>
      </c>
      <c r="J117" s="35" t="str">
        <f>E24</f>
        <v>J. Nešněra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107</v>
      </c>
      <c r="D119" s="193" t="s">
        <v>61</v>
      </c>
      <c r="E119" s="193" t="s">
        <v>57</v>
      </c>
      <c r="F119" s="193" t="s">
        <v>58</v>
      </c>
      <c r="G119" s="193" t="s">
        <v>108</v>
      </c>
      <c r="H119" s="193" t="s">
        <v>109</v>
      </c>
      <c r="I119" s="193" t="s">
        <v>110</v>
      </c>
      <c r="J119" s="193" t="s">
        <v>95</v>
      </c>
      <c r="K119" s="194" t="s">
        <v>111</v>
      </c>
      <c r="L119" s="195"/>
      <c r="M119" s="99" t="s">
        <v>1</v>
      </c>
      <c r="N119" s="100" t="s">
        <v>40</v>
      </c>
      <c r="O119" s="100" t="s">
        <v>112</v>
      </c>
      <c r="P119" s="100" t="s">
        <v>113</v>
      </c>
      <c r="Q119" s="100" t="s">
        <v>114</v>
      </c>
      <c r="R119" s="100" t="s">
        <v>115</v>
      </c>
      <c r="S119" s="100" t="s">
        <v>116</v>
      </c>
      <c r="T119" s="101" t="s">
        <v>117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118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</f>
        <v>0</v>
      </c>
      <c r="Q120" s="103"/>
      <c r="R120" s="198">
        <f>R121</f>
        <v>0</v>
      </c>
      <c r="S120" s="103"/>
      <c r="T120" s="199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97</v>
      </c>
      <c r="BK120" s="200">
        <f>BK121</f>
        <v>0</v>
      </c>
    </row>
    <row r="121" s="12" customFormat="1" ht="25.92" customHeight="1">
      <c r="A121" s="12"/>
      <c r="B121" s="201"/>
      <c r="C121" s="202"/>
      <c r="D121" s="203" t="s">
        <v>75</v>
      </c>
      <c r="E121" s="204" t="s">
        <v>88</v>
      </c>
      <c r="F121" s="204" t="s">
        <v>576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P122+P129+P134</f>
        <v>0</v>
      </c>
      <c r="Q121" s="209"/>
      <c r="R121" s="210">
        <f>R122+R129+R134</f>
        <v>0</v>
      </c>
      <c r="S121" s="209"/>
      <c r="T121" s="211">
        <f>T122+T129+T134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146</v>
      </c>
      <c r="AT121" s="213" t="s">
        <v>75</v>
      </c>
      <c r="AU121" s="213" t="s">
        <v>76</v>
      </c>
      <c r="AY121" s="212" t="s">
        <v>121</v>
      </c>
      <c r="BK121" s="214">
        <f>BK122+BK129+BK134</f>
        <v>0</v>
      </c>
    </row>
    <row r="122" s="12" customFormat="1" ht="22.8" customHeight="1">
      <c r="A122" s="12"/>
      <c r="B122" s="201"/>
      <c r="C122" s="202"/>
      <c r="D122" s="203" t="s">
        <v>75</v>
      </c>
      <c r="E122" s="215" t="s">
        <v>577</v>
      </c>
      <c r="F122" s="215" t="s">
        <v>578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SUM(P123:P128)</f>
        <v>0</v>
      </c>
      <c r="Q122" s="209"/>
      <c r="R122" s="210">
        <f>SUM(R123:R128)</f>
        <v>0</v>
      </c>
      <c r="S122" s="209"/>
      <c r="T122" s="211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146</v>
      </c>
      <c r="AT122" s="213" t="s">
        <v>75</v>
      </c>
      <c r="AU122" s="213" t="s">
        <v>84</v>
      </c>
      <c r="AY122" s="212" t="s">
        <v>121</v>
      </c>
      <c r="BK122" s="214">
        <f>SUM(BK123:BK128)</f>
        <v>0</v>
      </c>
    </row>
    <row r="123" s="2" customFormat="1" ht="16.5" customHeight="1">
      <c r="A123" s="37"/>
      <c r="B123" s="38"/>
      <c r="C123" s="217" t="s">
        <v>84</v>
      </c>
      <c r="D123" s="217" t="s">
        <v>123</v>
      </c>
      <c r="E123" s="218" t="s">
        <v>579</v>
      </c>
      <c r="F123" s="219" t="s">
        <v>580</v>
      </c>
      <c r="G123" s="220" t="s">
        <v>581</v>
      </c>
      <c r="H123" s="221">
        <v>1</v>
      </c>
      <c r="I123" s="222"/>
      <c r="J123" s="223">
        <f>ROUND(I123*H123,2)</f>
        <v>0</v>
      </c>
      <c r="K123" s="219" t="s">
        <v>127</v>
      </c>
      <c r="L123" s="43"/>
      <c r="M123" s="224" t="s">
        <v>1</v>
      </c>
      <c r="N123" s="225" t="s">
        <v>41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582</v>
      </c>
      <c r="AT123" s="228" t="s">
        <v>123</v>
      </c>
      <c r="AU123" s="228" t="s">
        <v>86</v>
      </c>
      <c r="AY123" s="16" t="s">
        <v>121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84</v>
      </c>
      <c r="BK123" s="229">
        <f>ROUND(I123*H123,2)</f>
        <v>0</v>
      </c>
      <c r="BL123" s="16" t="s">
        <v>582</v>
      </c>
      <c r="BM123" s="228" t="s">
        <v>583</v>
      </c>
    </row>
    <row r="124" s="2" customFormat="1">
      <c r="A124" s="37"/>
      <c r="B124" s="38"/>
      <c r="C124" s="39"/>
      <c r="D124" s="230" t="s">
        <v>130</v>
      </c>
      <c r="E124" s="39"/>
      <c r="F124" s="231" t="s">
        <v>580</v>
      </c>
      <c r="G124" s="39"/>
      <c r="H124" s="39"/>
      <c r="I124" s="232"/>
      <c r="J124" s="39"/>
      <c r="K124" s="39"/>
      <c r="L124" s="43"/>
      <c r="M124" s="233"/>
      <c r="N124" s="23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130</v>
      </c>
      <c r="AU124" s="16" t="s">
        <v>86</v>
      </c>
    </row>
    <row r="125" s="2" customFormat="1" ht="16.5" customHeight="1">
      <c r="A125" s="37"/>
      <c r="B125" s="38"/>
      <c r="C125" s="217" t="s">
        <v>86</v>
      </c>
      <c r="D125" s="217" t="s">
        <v>123</v>
      </c>
      <c r="E125" s="218" t="s">
        <v>584</v>
      </c>
      <c r="F125" s="219" t="s">
        <v>585</v>
      </c>
      <c r="G125" s="220" t="s">
        <v>581</v>
      </c>
      <c r="H125" s="221">
        <v>1</v>
      </c>
      <c r="I125" s="222"/>
      <c r="J125" s="223">
        <f>ROUND(I125*H125,2)</f>
        <v>0</v>
      </c>
      <c r="K125" s="219" t="s">
        <v>127</v>
      </c>
      <c r="L125" s="43"/>
      <c r="M125" s="224" t="s">
        <v>1</v>
      </c>
      <c r="N125" s="225" t="s">
        <v>41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582</v>
      </c>
      <c r="AT125" s="228" t="s">
        <v>123</v>
      </c>
      <c r="AU125" s="228" t="s">
        <v>86</v>
      </c>
      <c r="AY125" s="16" t="s">
        <v>121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84</v>
      </c>
      <c r="BK125" s="229">
        <f>ROUND(I125*H125,2)</f>
        <v>0</v>
      </c>
      <c r="BL125" s="16" t="s">
        <v>582</v>
      </c>
      <c r="BM125" s="228" t="s">
        <v>586</v>
      </c>
    </row>
    <row r="126" s="2" customFormat="1">
      <c r="A126" s="37"/>
      <c r="B126" s="38"/>
      <c r="C126" s="39"/>
      <c r="D126" s="230" t="s">
        <v>130</v>
      </c>
      <c r="E126" s="39"/>
      <c r="F126" s="231" t="s">
        <v>585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130</v>
      </c>
      <c r="AU126" s="16" t="s">
        <v>86</v>
      </c>
    </row>
    <row r="127" s="2" customFormat="1" ht="16.5" customHeight="1">
      <c r="A127" s="37"/>
      <c r="B127" s="38"/>
      <c r="C127" s="217" t="s">
        <v>137</v>
      </c>
      <c r="D127" s="217" t="s">
        <v>123</v>
      </c>
      <c r="E127" s="218" t="s">
        <v>587</v>
      </c>
      <c r="F127" s="219" t="s">
        <v>588</v>
      </c>
      <c r="G127" s="220" t="s">
        <v>581</v>
      </c>
      <c r="H127" s="221">
        <v>1</v>
      </c>
      <c r="I127" s="222"/>
      <c r="J127" s="223">
        <f>ROUND(I127*H127,2)</f>
        <v>0</v>
      </c>
      <c r="K127" s="219" t="s">
        <v>127</v>
      </c>
      <c r="L127" s="43"/>
      <c r="M127" s="224" t="s">
        <v>1</v>
      </c>
      <c r="N127" s="225" t="s">
        <v>41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582</v>
      </c>
      <c r="AT127" s="228" t="s">
        <v>123</v>
      </c>
      <c r="AU127" s="228" t="s">
        <v>86</v>
      </c>
      <c r="AY127" s="16" t="s">
        <v>121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84</v>
      </c>
      <c r="BK127" s="229">
        <f>ROUND(I127*H127,2)</f>
        <v>0</v>
      </c>
      <c r="BL127" s="16" t="s">
        <v>582</v>
      </c>
      <c r="BM127" s="228" t="s">
        <v>589</v>
      </c>
    </row>
    <row r="128" s="2" customFormat="1">
      <c r="A128" s="37"/>
      <c r="B128" s="38"/>
      <c r="C128" s="39"/>
      <c r="D128" s="230" t="s">
        <v>130</v>
      </c>
      <c r="E128" s="39"/>
      <c r="F128" s="231" t="s">
        <v>588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130</v>
      </c>
      <c r="AU128" s="16" t="s">
        <v>86</v>
      </c>
    </row>
    <row r="129" s="12" customFormat="1" ht="22.8" customHeight="1">
      <c r="A129" s="12"/>
      <c r="B129" s="201"/>
      <c r="C129" s="202"/>
      <c r="D129" s="203" t="s">
        <v>75</v>
      </c>
      <c r="E129" s="215" t="s">
        <v>590</v>
      </c>
      <c r="F129" s="215" t="s">
        <v>591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SUM(P130:P133)</f>
        <v>0</v>
      </c>
      <c r="Q129" s="209"/>
      <c r="R129" s="210">
        <f>SUM(R130:R133)</f>
        <v>0</v>
      </c>
      <c r="S129" s="209"/>
      <c r="T129" s="211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146</v>
      </c>
      <c r="AT129" s="213" t="s">
        <v>75</v>
      </c>
      <c r="AU129" s="213" t="s">
        <v>84</v>
      </c>
      <c r="AY129" s="212" t="s">
        <v>121</v>
      </c>
      <c r="BK129" s="214">
        <f>SUM(BK130:BK133)</f>
        <v>0</v>
      </c>
    </row>
    <row r="130" s="2" customFormat="1" ht="16.5" customHeight="1">
      <c r="A130" s="37"/>
      <c r="B130" s="38"/>
      <c r="C130" s="217" t="s">
        <v>128</v>
      </c>
      <c r="D130" s="217" t="s">
        <v>123</v>
      </c>
      <c r="E130" s="218" t="s">
        <v>592</v>
      </c>
      <c r="F130" s="219" t="s">
        <v>593</v>
      </c>
      <c r="G130" s="220" t="s">
        <v>581</v>
      </c>
      <c r="H130" s="221">
        <v>1</v>
      </c>
      <c r="I130" s="222"/>
      <c r="J130" s="223">
        <f>ROUND(I130*H130,2)</f>
        <v>0</v>
      </c>
      <c r="K130" s="219" t="s">
        <v>127</v>
      </c>
      <c r="L130" s="43"/>
      <c r="M130" s="224" t="s">
        <v>1</v>
      </c>
      <c r="N130" s="225" t="s">
        <v>41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582</v>
      </c>
      <c r="AT130" s="228" t="s">
        <v>123</v>
      </c>
      <c r="AU130" s="228" t="s">
        <v>86</v>
      </c>
      <c r="AY130" s="16" t="s">
        <v>121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84</v>
      </c>
      <c r="BK130" s="229">
        <f>ROUND(I130*H130,2)</f>
        <v>0</v>
      </c>
      <c r="BL130" s="16" t="s">
        <v>582</v>
      </c>
      <c r="BM130" s="228" t="s">
        <v>594</v>
      </c>
    </row>
    <row r="131" s="2" customFormat="1">
      <c r="A131" s="37"/>
      <c r="B131" s="38"/>
      <c r="C131" s="39"/>
      <c r="D131" s="230" t="s">
        <v>130</v>
      </c>
      <c r="E131" s="39"/>
      <c r="F131" s="231" t="s">
        <v>593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130</v>
      </c>
      <c r="AU131" s="16" t="s">
        <v>86</v>
      </c>
    </row>
    <row r="132" s="2" customFormat="1" ht="24.15" customHeight="1">
      <c r="A132" s="37"/>
      <c r="B132" s="38"/>
      <c r="C132" s="217" t="s">
        <v>146</v>
      </c>
      <c r="D132" s="217" t="s">
        <v>123</v>
      </c>
      <c r="E132" s="218" t="s">
        <v>595</v>
      </c>
      <c r="F132" s="219" t="s">
        <v>596</v>
      </c>
      <c r="G132" s="220" t="s">
        <v>581</v>
      </c>
      <c r="H132" s="221">
        <v>1</v>
      </c>
      <c r="I132" s="222"/>
      <c r="J132" s="223">
        <f>ROUND(I132*H132,2)</f>
        <v>0</v>
      </c>
      <c r="K132" s="219" t="s">
        <v>127</v>
      </c>
      <c r="L132" s="43"/>
      <c r="M132" s="224" t="s">
        <v>1</v>
      </c>
      <c r="N132" s="225" t="s">
        <v>41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582</v>
      </c>
      <c r="AT132" s="228" t="s">
        <v>123</v>
      </c>
      <c r="AU132" s="228" t="s">
        <v>86</v>
      </c>
      <c r="AY132" s="16" t="s">
        <v>121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582</v>
      </c>
      <c r="BM132" s="228" t="s">
        <v>597</v>
      </c>
    </row>
    <row r="133" s="2" customFormat="1">
      <c r="A133" s="37"/>
      <c r="B133" s="38"/>
      <c r="C133" s="39"/>
      <c r="D133" s="230" t="s">
        <v>130</v>
      </c>
      <c r="E133" s="39"/>
      <c r="F133" s="231" t="s">
        <v>596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130</v>
      </c>
      <c r="AU133" s="16" t="s">
        <v>86</v>
      </c>
    </row>
    <row r="134" s="12" customFormat="1" ht="22.8" customHeight="1">
      <c r="A134" s="12"/>
      <c r="B134" s="201"/>
      <c r="C134" s="202"/>
      <c r="D134" s="203" t="s">
        <v>75</v>
      </c>
      <c r="E134" s="215" t="s">
        <v>598</v>
      </c>
      <c r="F134" s="215" t="s">
        <v>599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SUM(P135:P140)</f>
        <v>0</v>
      </c>
      <c r="Q134" s="209"/>
      <c r="R134" s="210">
        <f>SUM(R135:R140)</f>
        <v>0</v>
      </c>
      <c r="S134" s="209"/>
      <c r="T134" s="211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146</v>
      </c>
      <c r="AT134" s="213" t="s">
        <v>75</v>
      </c>
      <c r="AU134" s="213" t="s">
        <v>84</v>
      </c>
      <c r="AY134" s="212" t="s">
        <v>121</v>
      </c>
      <c r="BK134" s="214">
        <f>SUM(BK135:BK140)</f>
        <v>0</v>
      </c>
    </row>
    <row r="135" s="2" customFormat="1" ht="16.5" customHeight="1">
      <c r="A135" s="37"/>
      <c r="B135" s="38"/>
      <c r="C135" s="217" t="s">
        <v>151</v>
      </c>
      <c r="D135" s="217" t="s">
        <v>123</v>
      </c>
      <c r="E135" s="218" t="s">
        <v>600</v>
      </c>
      <c r="F135" s="219" t="s">
        <v>601</v>
      </c>
      <c r="G135" s="220" t="s">
        <v>581</v>
      </c>
      <c r="H135" s="221">
        <v>1</v>
      </c>
      <c r="I135" s="222"/>
      <c r="J135" s="223">
        <f>ROUND(I135*H135,2)</f>
        <v>0</v>
      </c>
      <c r="K135" s="219" t="s">
        <v>127</v>
      </c>
      <c r="L135" s="43"/>
      <c r="M135" s="224" t="s">
        <v>1</v>
      </c>
      <c r="N135" s="225" t="s">
        <v>41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582</v>
      </c>
      <c r="AT135" s="228" t="s">
        <v>123</v>
      </c>
      <c r="AU135" s="228" t="s">
        <v>86</v>
      </c>
      <c r="AY135" s="16" t="s">
        <v>121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84</v>
      </c>
      <c r="BK135" s="229">
        <f>ROUND(I135*H135,2)</f>
        <v>0</v>
      </c>
      <c r="BL135" s="16" t="s">
        <v>582</v>
      </c>
      <c r="BM135" s="228" t="s">
        <v>602</v>
      </c>
    </row>
    <row r="136" s="2" customFormat="1">
      <c r="A136" s="37"/>
      <c r="B136" s="38"/>
      <c r="C136" s="39"/>
      <c r="D136" s="230" t="s">
        <v>130</v>
      </c>
      <c r="E136" s="39"/>
      <c r="F136" s="231" t="s">
        <v>601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130</v>
      </c>
      <c r="AU136" s="16" t="s">
        <v>86</v>
      </c>
    </row>
    <row r="137" s="2" customFormat="1">
      <c r="A137" s="37"/>
      <c r="B137" s="38"/>
      <c r="C137" s="39"/>
      <c r="D137" s="230" t="s">
        <v>210</v>
      </c>
      <c r="E137" s="39"/>
      <c r="F137" s="246" t="s">
        <v>603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210</v>
      </c>
      <c r="AU137" s="16" t="s">
        <v>86</v>
      </c>
    </row>
    <row r="138" s="2" customFormat="1" ht="16.5" customHeight="1">
      <c r="A138" s="37"/>
      <c r="B138" s="38"/>
      <c r="C138" s="217" t="s">
        <v>156</v>
      </c>
      <c r="D138" s="217" t="s">
        <v>123</v>
      </c>
      <c r="E138" s="218" t="s">
        <v>604</v>
      </c>
      <c r="F138" s="219" t="s">
        <v>605</v>
      </c>
      <c r="G138" s="220" t="s">
        <v>581</v>
      </c>
      <c r="H138" s="221">
        <v>1</v>
      </c>
      <c r="I138" s="222"/>
      <c r="J138" s="223">
        <f>ROUND(I138*H138,2)</f>
        <v>0</v>
      </c>
      <c r="K138" s="219" t="s">
        <v>127</v>
      </c>
      <c r="L138" s="43"/>
      <c r="M138" s="224" t="s">
        <v>1</v>
      </c>
      <c r="N138" s="225" t="s">
        <v>41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582</v>
      </c>
      <c r="AT138" s="228" t="s">
        <v>123</v>
      </c>
      <c r="AU138" s="228" t="s">
        <v>86</v>
      </c>
      <c r="AY138" s="16" t="s">
        <v>121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582</v>
      </c>
      <c r="BM138" s="228" t="s">
        <v>606</v>
      </c>
    </row>
    <row r="139" s="2" customFormat="1">
      <c r="A139" s="37"/>
      <c r="B139" s="38"/>
      <c r="C139" s="39"/>
      <c r="D139" s="230" t="s">
        <v>130</v>
      </c>
      <c r="E139" s="39"/>
      <c r="F139" s="231" t="s">
        <v>605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130</v>
      </c>
      <c r="AU139" s="16" t="s">
        <v>86</v>
      </c>
    </row>
    <row r="140" s="2" customFormat="1">
      <c r="A140" s="37"/>
      <c r="B140" s="38"/>
      <c r="C140" s="39"/>
      <c r="D140" s="230" t="s">
        <v>210</v>
      </c>
      <c r="E140" s="39"/>
      <c r="F140" s="246" t="s">
        <v>607</v>
      </c>
      <c r="G140" s="39"/>
      <c r="H140" s="39"/>
      <c r="I140" s="232"/>
      <c r="J140" s="39"/>
      <c r="K140" s="39"/>
      <c r="L140" s="43"/>
      <c r="M140" s="268"/>
      <c r="N140" s="269"/>
      <c r="O140" s="270"/>
      <c r="P140" s="270"/>
      <c r="Q140" s="270"/>
      <c r="R140" s="270"/>
      <c r="S140" s="270"/>
      <c r="T140" s="27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210</v>
      </c>
      <c r="AU140" s="16" t="s">
        <v>86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xP3g8jd2AmRN8rnOC/1dX+zYCVZEdx6HJuNO6HUcCqAOvy+tfRC1GJbqxaxRyVlBo1ql4VUQfzREMJEJp6jTsQ==" hashValue="ZmWb2GJcjdqOrY+XmjORtebheDdPIV2eLj9ET92KjQJP1AR0p2ZpnQ5sqXt0yZphfVjzeabSInPGgONBpCkGxA==" algorithmName="SHA-512" password="CC35"/>
  <autoFilter ref="C119:K1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2023-01-30T06:49:39Z</dcterms:created>
  <dcterms:modified xsi:type="dcterms:W3CDTF">2023-01-30T06:49:44Z</dcterms:modified>
</cp:coreProperties>
</file>