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toms\Desktop\"/>
    </mc:Choice>
  </mc:AlternateContent>
  <bookViews>
    <workbookView xWindow="0" yWindow="0" windowWidth="0" windowHeight="0"/>
  </bookViews>
  <sheets>
    <sheet name="Rekapitulace stavby" sheetId="1" r:id="rId1"/>
    <sheet name="20211018 - Odstranění st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'20211018 - Odstranění sta...'!$C$81:$K$188</definedName>
    <definedName name="_xlnm.Print_Area" localSheetId="1">'20211018 - Odstranění sta...'!$C$4:$J$37,'20211018 - Odstranění sta...'!$C$43:$J$65,'20211018 - Odstranění sta...'!$C$71:$K$188</definedName>
    <definedName name="_xlnm.Print_Titles" localSheetId="1">'20211018 - Odstranění sta...'!$81:$81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1"/>
  <c r="J50"/>
  <c r="F50"/>
  <c r="F48"/>
  <c r="E46"/>
  <c r="J16"/>
  <c r="E16"/>
  <c r="F79"/>
  <c r="J15"/>
  <c r="J10"/>
  <c r="J48"/>
  <c i="1" r="AS54"/>
  <c r="L50"/>
  <c r="AM50"/>
  <c r="AM49"/>
  <c r="L49"/>
  <c r="AM47"/>
  <c r="L47"/>
  <c r="L45"/>
  <c r="L44"/>
  <c i="2" r="J154"/>
  <c r="J182"/>
  <c r="BK111"/>
  <c r="BK88"/>
  <c r="J186"/>
  <c r="J176"/>
  <c r="BK161"/>
  <c r="J95"/>
  <c r="J169"/>
  <c r="J164"/>
  <c r="J85"/>
  <c r="BK132"/>
  <c r="BK164"/>
  <c r="J104"/>
  <c r="J119"/>
  <c r="BK158"/>
  <c r="J132"/>
  <c r="J140"/>
  <c r="BK147"/>
  <c r="BK176"/>
  <c r="J127"/>
  <c r="BK85"/>
  <c r="BK182"/>
  <c r="BK115"/>
  <c r="J88"/>
  <c r="BK107"/>
  <c r="J115"/>
  <c r="J101"/>
  <c r="BK140"/>
  <c r="BK119"/>
  <c r="BK179"/>
  <c r="J98"/>
  <c r="J111"/>
  <c r="J179"/>
  <c r="BK104"/>
  <c r="J147"/>
  <c r="J144"/>
  <c r="BK186"/>
  <c r="BK98"/>
  <c r="BK144"/>
  <c r="BK137"/>
  <c r="J161"/>
  <c r="BK91"/>
  <c r="BK154"/>
  <c r="BK127"/>
  <c r="J107"/>
  <c r="BK101"/>
  <c r="J137"/>
  <c r="J158"/>
  <c r="BK169"/>
  <c r="J91"/>
  <c r="BK95"/>
  <c r="BK124"/>
  <c r="J124"/>
  <c l="1" r="P84"/>
  <c r="P136"/>
  <c r="BK84"/>
  <c r="T84"/>
  <c r="BK157"/>
  <c r="J157"/>
  <c r="J60"/>
  <c r="R178"/>
  <c r="R174"/>
  <c r="P157"/>
  <c r="T178"/>
  <c r="T174"/>
  <c r="R157"/>
  <c r="BK178"/>
  <c r="J178"/>
  <c r="J63"/>
  <c r="R84"/>
  <c r="T157"/>
  <c r="BK136"/>
  <c r="J136"/>
  <c r="J59"/>
  <c r="P178"/>
  <c r="P174"/>
  <c r="T136"/>
  <c r="R136"/>
  <c r="BK131"/>
  <c r="J131"/>
  <c r="J58"/>
  <c r="BK185"/>
  <c r="J185"/>
  <c r="J64"/>
  <c r="BK175"/>
  <c r="BK174"/>
  <c r="J174"/>
  <c r="J61"/>
  <c r="J32"/>
  <c i="1" r="AW55"/>
  <c i="2" r="F34"/>
  <c i="1" r="BC55"/>
  <c r="BC54"/>
  <c r="AY54"/>
  <c i="2" r="F32"/>
  <c i="1" r="BA55"/>
  <c r="BA54"/>
  <c r="W30"/>
  <c i="2" r="F33"/>
  <c i="1" r="BB55"/>
  <c r="BB54"/>
  <c r="W31"/>
  <c i="2" r="F35"/>
  <c i="1" r="BD55"/>
  <c r="BD54"/>
  <c r="W33"/>
  <c i="2" r="BE88"/>
  <c r="BE137"/>
  <c r="BE147"/>
  <c r="BE161"/>
  <c r="BE164"/>
  <c r="BE169"/>
  <c r="J76"/>
  <c r="BE144"/>
  <c r="BE179"/>
  <c r="BE182"/>
  <c r="BE186"/>
  <c r="BE119"/>
  <c r="BE115"/>
  <c r="F51"/>
  <c r="BE95"/>
  <c r="BE101"/>
  <c r="BE104"/>
  <c r="BE85"/>
  <c r="BE91"/>
  <c r="BE98"/>
  <c r="BE111"/>
  <c r="BE124"/>
  <c r="BE127"/>
  <c r="BE132"/>
  <c r="BE140"/>
  <c r="BE154"/>
  <c r="BE158"/>
  <c r="BE176"/>
  <c r="BE107"/>
  <c l="1" r="R83"/>
  <c r="R82"/>
  <c r="T83"/>
  <c r="T82"/>
  <c r="BK83"/>
  <c r="J83"/>
  <c r="J56"/>
  <c r="P83"/>
  <c r="P82"/>
  <c i="1" r="AU55"/>
  <c r="AU54"/>
  <c i="2" r="J84"/>
  <c r="J57"/>
  <c r="J175"/>
  <c r="J62"/>
  <c i="1" r="AW54"/>
  <c r="AK30"/>
  <c r="AX54"/>
  <c r="W32"/>
  <c i="2" r="J31"/>
  <c i="1" r="AV55"/>
  <c r="AT55"/>
  <c i="2" r="F31"/>
  <c i="1" r="AZ55"/>
  <c r="AZ54"/>
  <c r="W29"/>
  <c i="2" l="1" r="BK82"/>
  <c r="J82"/>
  <c r="J28"/>
  <c i="1" r="AG55"/>
  <c r="AG54"/>
  <c r="AK26"/>
  <c r="AV54"/>
  <c r="AK29"/>
  <c r="AK35"/>
  <c i="2" r="J37"/>
  <c l="1"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<sst xmlns="http://schemas.openxmlformats.org/spreadsheetml/2006/main">
  <si>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</si>
  <si>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</si>
  <si>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</si>
  <si>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</si>
  <si>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</si>
  <si>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{8b7ef77e-bd0b-464c-9a9c-61873feb0027}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</si>
  <si>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</si>
  <si>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</si>
  <si>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</si>
  <si>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</si>
  <si>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</si>
  <si>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</si>
  <si>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</si>
  <si>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</si>
  <si>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</si>
  <si>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</si>
  <si>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</si>
  <si>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stavby zemědělské usedlosti č.p. 20 na pozemku st. 1 v k.ú. Bukovany u Nového Boru</t>
  </si>
  <si>
    <t>KSO:</t>
  </si>
  <si>
    <t/>
  </si>
  <si>
    <t>CC-CZ:</t>
  </si>
  <si>
    <t>Místo:</t>
  </si>
  <si>
    <t>Bukovany</t>
  </si>
  <si>
    <t>Datum:</t>
  </si>
  <si>
    <t>18. 10. 2021</t>
  </si>
  <si>
    <t>Zadavatel:</t>
  </si>
  <si>
    <t>IČ:</t>
  </si>
  <si>
    <t>Město N. Bor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</si>
  <si>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</si>
  <si>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</si>
  <si>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</si>
  <si>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</si>
  <si>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</si>
  <si>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</si>
  <si>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</si>
  <si>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</si>
  <si>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</si>
  <si>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</si>
  <si>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</si>
  <si>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</si>
  <si>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</si>
  <si>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</si>
  <si>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</si>
  <si>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</si>
  <si>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</si>
  <si>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</si>
  <si>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</si>
  <si>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</si>
  <si>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</si>
  <si>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</si>
  <si>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</si>
  <si>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</si>
  <si>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</si>
  <si>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</si>
  <si>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</si>
  <si>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</si>
  <si>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</si>
  <si>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</si>
  <si>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</si>
  <si>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</si>
  <si>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</si>
  <si>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</si>
  <si>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</si>
  <si>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</si>
  <si>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</si>
  <si>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</si>
  <si>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</si>
  <si>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</si>
  <si>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</si>
  <si>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</si>
  <si>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</si>
  <si>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</si>
  <si>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</si>
  <si>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</si>
  <si>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</si>
  <si>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</si>
  <si>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</si>
  <si>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</si>
  <si>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</si>
  <si>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</si>
  <si>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</si>
  <si>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</si>
  <si>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</si>
  <si>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</si>
  <si>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</si>
  <si>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</si>
  <si>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</si>
  <si>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</si>
  <si>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</si>
  <si>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</si>
  <si>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</si>
  <si>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</si>
  <si>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</si>
  <si>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</si>
  <si>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</si>
  <si>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</si>
  <si>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</si>
  <si>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</si>
  <si>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</si>
  <si>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</si>
  <si>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</si>
  <si>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</si>
  <si>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</si>
  <si>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</si>
  <si>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</si>
  <si>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</si>
  <si>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</si>
  <si>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</si>
  <si>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</si>
  <si>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</si>
  <si>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</si>
  <si>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</si>
  <si>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</si>
  <si>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</si>
  <si>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</si>
  <si>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2022 02</t>
  </si>
  <si>
    <t>4</t>
  </si>
  <si>
    <t>-203627784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</si>
  <si>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</si>
  <si>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</si>
  <si>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</si>
  <si>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https://podminky.urs.cz/item/CS_URS_2022_02/111211101</t>
  </si>
  <si>
    <t>112101101</t>
  </si>
  <si>
    <t>Odstranění stromů listnatých průměru kmene přes 100 do 300 mm</t>
  </si>
  <si>
    <t>kus</t>
  </si>
  <si>
    <t>-1628147840</t>
  </si>
  <si>
    <t>Odstranění stromů s odřezáním kmene a s odvětvením listnatých, průměru kmene přes 100 do 300 mm</t>
  </si>
  <si>
    <t>https://podminky.urs.cz/item/CS_URS_2022_02/112101101</t>
  </si>
  <si>
    <t>3</t>
  </si>
  <si>
    <t>113107152</t>
  </si>
  <si>
    <t>Odstranění podkladu z kameniva těženého tl přes 100 do 200 mm strojně pl přes 50 do 200 m2</t>
  </si>
  <si>
    <t>2078014595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</si>
  <si>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</si>
  <si>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https://podminky.urs.cz/item/CS_URS_2022_02/113107152</t>
  </si>
  <si>
    <t>P</t>
  </si>
  <si>
    <t>Poznámka k položce:_x000d_
odstraněný podsyp bude použit na urovnání terénu po demolici</t>
  </si>
  <si>
    <t>162201401</t>
  </si>
  <si>
    <t>Vodorovné přemístění větví stromů listnatých do 1 km D kmene přes 100 do 300 mm</t>
  </si>
  <si>
    <t>1113351303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</si>
  <si>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</si>
  <si>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</si>
  <si>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5</t>
  </si>
  <si>
    <t>162201411</t>
  </si>
  <si>
    <t>Vodorovné přemístění kmenů stromů listnatých do 1 km D kmene přes 100 do 300 mm</t>
  </si>
  <si>
    <t>-910287793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</si>
  <si>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</si>
  <si>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</si>
  <si>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6</t>
  </si>
  <si>
    <t>162201421</t>
  </si>
  <si>
    <t>Vodorovné přemístění pařezů do 1 km D přes 100 do 300 mm</t>
  </si>
  <si>
    <t>-1361570474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</si>
  <si>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</si>
  <si>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</si>
  <si>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7</t>
  </si>
  <si>
    <t>162301501</t>
  </si>
  <si>
    <t>Vodorovné přemístění křovin do 5 km D kmene do 100 mm</t>
  </si>
  <si>
    <t>-825609744</t>
  </si>
  <si>
    <t>Vodorovné přemístění smýcených křovin do průměru kmene 100 mm na vzdálenost do 5 000 m</t>
  </si>
  <si>
    <t>https://podminky.urs.cz/item/CS_URS_2022_02/162301501</t>
  </si>
  <si>
    <t>8</t>
  </si>
  <si>
    <t>162301931</t>
  </si>
  <si>
    <t>Příplatek k vodorovnému přemístění větví stromů listnatých D kmene přes 100 do 300 mm ZKD 1 km</t>
  </si>
  <si>
    <t>-1944814230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</si>
  <si>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</si>
  <si>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https://podminky.urs.cz/item/CS_URS_2022_02/162301931</t>
  </si>
  <si>
    <t>VV</t>
  </si>
  <si>
    <t>10*10 "Přepočtené koeficientem množství</t>
  </si>
  <si>
    <t>9</t>
  </si>
  <si>
    <t>162301951</t>
  </si>
  <si>
    <t>Příplatek k vodorovnému přemístění kmenů stromů listnatých D kmene přes 100 do 300 mm ZKD 1 km</t>
  </si>
  <si>
    <t>-1137911279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</si>
  <si>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</si>
  <si>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https://podminky.urs.cz/item/CS_URS_2022_02/162301951</t>
  </si>
  <si>
    <t>10</t>
  </si>
  <si>
    <t>162301971</t>
  </si>
  <si>
    <t>Příplatek k vodorovnému přemístění pařezů D přes 100 do 300 mm ZKD 1 km</t>
  </si>
  <si>
    <t>1605928974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</si>
  <si>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</si>
  <si>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</si>
  <si>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11</t>
  </si>
  <si>
    <t>174251103</t>
  </si>
  <si>
    <t>Zásyp zářezů pro podzemní vedení sypaninou bez zhutnění</t>
  </si>
  <si>
    <t>m3</t>
  </si>
  <si>
    <t>-1871642189</t>
  </si>
  <si>
    <t>Zásyp sypaninou z jakékoliv horniny strojně s uložením výkopku ve vrstvách bez zhutnění zářezů se šikmými stěnami pro podzemní vedení a kolem objektů zřízených v těchto zářezech</t>
  </si>
  <si>
    <t>https://podminky.urs.cz/item/CS_URS_2022_02/174251103</t>
  </si>
  <si>
    <t>Poznámka k položce:_x000d_
zásyp do úrovně okolního terénu</t>
  </si>
  <si>
    <t>33*15*0,5</t>
  </si>
  <si>
    <t>12</t>
  </si>
  <si>
    <t>M</t>
  </si>
  <si>
    <t>58331200</t>
  </si>
  <si>
    <t>štěrkopísek netříděný</t>
  </si>
  <si>
    <t>t</t>
  </si>
  <si>
    <t>106179821</t>
  </si>
  <si>
    <t>247,5*2 "Přepočtené koeficientem množství</t>
  </si>
  <si>
    <t>13</t>
  </si>
  <si>
    <t>181951111</t>
  </si>
  <si>
    <t>Úprava pláně v hornině třídy těžitelnosti I skupiny 1 až 3 bez zhutnění strojně</t>
  </si>
  <si>
    <t>-1762877828</t>
  </si>
  <si>
    <t>Úprava pláně vyrovnáním výškových rozdílů strojně v hornině třídy těžitelnosti I, skupiny 1 až 3 bez zhutnění</t>
  </si>
  <si>
    <t>https://podminky.urs.cz/item/CS_URS_2022_02/181951111</t>
  </si>
  <si>
    <t>33*15</t>
  </si>
  <si>
    <t>Komunikace pozemní</t>
  </si>
  <si>
    <t>14</t>
  </si>
  <si>
    <t>564251111</t>
  </si>
  <si>
    <t>Podklad nebo podsyp ze štěrkopísku ŠP plochy přes 100 m2 tl 150 mm</t>
  </si>
  <si>
    <t>1006993134</t>
  </si>
  <si>
    <t>Podklad nebo podsyp ze štěrkopísku ŠP s rozprostřením, vlhčením a zhutněním plochy přes 100 m2, po zhutnění tl. 150 mm</t>
  </si>
  <si>
    <t>https://podminky.urs.cz/item/CS_URS_2022_02/564251111</t>
  </si>
  <si>
    <t>33*2,5"provizorní komunikace</t>
  </si>
  <si>
    <t>Ostatní konstrukce a práce, bourání</t>
  </si>
  <si>
    <t>941111111</t>
  </si>
  <si>
    <t>Montáž lešení řadového trubkového lehkého s podlahami zatížení do 200 kg/m2 š od 0,6 do 0,9 m v do 10 m</t>
  </si>
  <si>
    <t>-510755059</t>
  </si>
  <si>
    <t>Montáž lešení řadového trubkového lehkého pracovního s podlahami s provozním zatížením tř. 3 do 200 kg/m2 šířky tř. W06 od 0,6 do 0,9 m, výšky do 10 m</t>
  </si>
  <si>
    <t>https://podminky.urs.cz/item/CS_URS_2022_02/941111111</t>
  </si>
  <si>
    <t>16</t>
  </si>
  <si>
    <t>941111211</t>
  </si>
  <si>
    <t>Příplatek k lešení řadovému trubkovému lehkému s podlahami š 0,9 m v 10 m za první a ZKD den použití</t>
  </si>
  <si>
    <t>-153892278</t>
  </si>
  <si>
    <t>Montáž lešení řadového trubkového lehkého pracovního s podlahami s provozním zatížením tř. 3 do 200 kg/m2 Příplatek za první a každý další den použití lešení k ceně -1111</t>
  </si>
  <si>
    <t>https://podminky.urs.cz/item/CS_URS_2022_02/941111211</t>
  </si>
  <si>
    <t>481,08*30 'Přepočtené koeficientem množství</t>
  </si>
  <si>
    <t>17</t>
  </si>
  <si>
    <t>941111811</t>
  </si>
  <si>
    <t>Demontáž lešení řadového trubkového lehkého s podlahami zatížení do 200 kg/m2 š od 0,6 do 0,9 m v do 10 m</t>
  </si>
  <si>
    <t>-280763702</t>
  </si>
  <si>
    <t>Demontáž lešení řadového trubkového lehkého pracovního s podlahami s provozním zatížením tř. 3 do 200 kg/m2 šířky tř. W06 od 0,6 do 0,9 m, výšky do 10 m</t>
  </si>
  <si>
    <t>https://podminky.urs.cz/item/CS_URS_2022_02/941111811</t>
  </si>
  <si>
    <t>18</t>
  </si>
  <si>
    <t>981011313</t>
  </si>
  <si>
    <t>Demolice budov zděných na MVC podíl konstrukcí přes 15 do 20 % postupným rozebíráním</t>
  </si>
  <si>
    <t>-1102677928</t>
  </si>
  <si>
    <t>Demolice budov postupným rozebíráním z cihel, kamene, smíšeného nebo hrázděného zdiva, tvárnic na maltu vápennou nebo vápenocementovou s podílem konstrukcí přes 15 do 20 %</t>
  </si>
  <si>
    <t>https://podminky.urs.cz/item/CS_URS_2022_02/981011313</t>
  </si>
  <si>
    <t>Poznámka k položce:_x000d_
demolice 0,5m pod okolní terén</t>
  </si>
  <si>
    <t>23,5*14,6*6,75</t>
  </si>
  <si>
    <t>9,3*14,6*3,6</t>
  </si>
  <si>
    <t>Součet</t>
  </si>
  <si>
    <t>19</t>
  </si>
  <si>
    <t>919726123</t>
  </si>
  <si>
    <t>Geotextilie pro ochranu, separaci a filtraci netkaná měrná hm přes 300 do 500 g/m2</t>
  </si>
  <si>
    <t>38374663</t>
  </si>
  <si>
    <t>Geotextilie netkaná pro ochranu, separaci nebo filtraci měrná hmotnost přes 300 do 500 g/m2</t>
  </si>
  <si>
    <t>https://podminky.urs.cz/item/CS_URS_2022_02/919726123</t>
  </si>
  <si>
    <t>997</t>
  </si>
  <si>
    <t>Přesun sutě</t>
  </si>
  <si>
    <t>20</t>
  </si>
  <si>
    <t>99700650R</t>
  </si>
  <si>
    <t>Odvoz suti na skládku zhotovitele vč. naložení a skladování 6 měsíců</t>
  </si>
  <si>
    <t>821171597</t>
  </si>
  <si>
    <t>Poznámka k položce:_x000d_
zabezpečená skládka</t>
  </si>
  <si>
    <t>997006512</t>
  </si>
  <si>
    <t>Vodorovné doprava suti s naložením a složením na skládku přes 100 m do 1 km</t>
  </si>
  <si>
    <t>-937498036</t>
  </si>
  <si>
    <t>Vodorovná doprava suti na skládku s naložením na dopravní prostředek a složením přes 100 m do 1 km</t>
  </si>
  <si>
    <t>https://podminky.urs.cz/item/CS_URS_2022_02/997006512</t>
  </si>
  <si>
    <t>22</t>
  </si>
  <si>
    <t>997006519</t>
  </si>
  <si>
    <t>Příplatek k vodorovnému přemístění suti na skládku ZKD 1 km přes 1 km</t>
  </si>
  <si>
    <t>651494908</t>
  </si>
  <si>
    <t>Vodorovná doprava suti na skládku Příplatek k ceně -6512 za každý další i započatý 1 km</t>
  </si>
  <si>
    <t>https://podminky.urs.cz/item/CS_URS_2022_02/997006519</t>
  </si>
  <si>
    <t>Poznámka k položce:_x000d_
odvoz z mezideponie na recyklační skládku - předpoklad 11km</t>
  </si>
  <si>
    <t>1006,407*10 "Přepočtené koeficientem množství</t>
  </si>
  <si>
    <t>23</t>
  </si>
  <si>
    <t>997013871</t>
  </si>
  <si>
    <t>Poplatek za uložení stavebního odpadu na recyklační skládce (skládkovné) směsného stavebního a demoličního kód odpadu 17 09 04</t>
  </si>
  <si>
    <t>-109203347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</si>
  <si>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</si>
  <si>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</si>
  <si>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Poznámka k položce:_x000d_
týká se veškerého demoličního odpadu</t>
  </si>
  <si>
    <t>981,657"po 6 měsících likvidace na skládce</t>
  </si>
  <si>
    <t>VRN</t>
  </si>
  <si>
    <t>Vedlejší rozpočtové náklady</t>
  </si>
  <si>
    <t>VRN1</t>
  </si>
  <si>
    <t>Průzkumné, geodetické a projektové práce</t>
  </si>
  <si>
    <t>24</t>
  </si>
  <si>
    <t>012103000R</t>
  </si>
  <si>
    <t>vytyčení sítí</t>
  </si>
  <si>
    <t>soubor</t>
  </si>
  <si>
    <t>1024</t>
  </si>
  <si>
    <t>-391950220</t>
  </si>
  <si>
    <t>VRN3</t>
  </si>
  <si>
    <t>Zařízení staveniště</t>
  </si>
  <si>
    <t>25</t>
  </si>
  <si>
    <t>032903000</t>
  </si>
  <si>
    <t>Náklady na provoz a údržbu vybavení staveniště</t>
  </si>
  <si>
    <t>191095984</t>
  </si>
  <si>
    <t>https://podminky.urs.cz/item/CS_URS_2022_02/032903000</t>
  </si>
  <si>
    <t>26</t>
  </si>
  <si>
    <t>034103000</t>
  </si>
  <si>
    <t>Oplocení staveniště</t>
  </si>
  <si>
    <t>-187271037</t>
  </si>
  <si>
    <t>https://podminky.urs.cz/item/CS_URS_2022_02/034103000</t>
  </si>
  <si>
    <t>VRN7</t>
  </si>
  <si>
    <t>Provozní vlivy</t>
  </si>
  <si>
    <t>27</t>
  </si>
  <si>
    <t>075603000R</t>
  </si>
  <si>
    <t>Jiná ochranná pásma</t>
  </si>
  <si>
    <t>-1800100933</t>
  </si>
  <si>
    <t>Jiná ochranná pásma - zajištění ochrany optického kabelu</t>
  </si>
  <si>
    <t>Poznámka k položce:_x000d_
zajištění ochrany dle pokynů CETIN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</si>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</sst>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2101101" TargetMode="External" /><Relationship Id="rId3" Type="http://schemas.openxmlformats.org/officeDocument/2006/relationships/hyperlink" Target="https://podminky.urs.cz/item/CS_URS_2022_02/113107152" TargetMode="External" /><Relationship Id="rId4" Type="http://schemas.openxmlformats.org/officeDocument/2006/relationships/hyperlink" Target="https://podminky.urs.cz/item/CS_URS_2022_02/162201401" TargetMode="External" /><Relationship Id="rId5" Type="http://schemas.openxmlformats.org/officeDocument/2006/relationships/hyperlink" Target="https://podminky.urs.cz/item/CS_URS_2022_02/162201411" TargetMode="External" /><Relationship Id="rId6" Type="http://schemas.openxmlformats.org/officeDocument/2006/relationships/hyperlink" Target="https://podminky.urs.cz/item/CS_URS_2022_02/162201421" TargetMode="External" /><Relationship Id="rId7" Type="http://schemas.openxmlformats.org/officeDocument/2006/relationships/hyperlink" Target="https://podminky.urs.cz/item/CS_URS_2022_02/162301501" TargetMode="External" /><Relationship Id="rId8" Type="http://schemas.openxmlformats.org/officeDocument/2006/relationships/hyperlink" Target="https://podminky.urs.cz/item/CS_URS_2022_02/162301931" TargetMode="External" /><Relationship Id="rId9" Type="http://schemas.openxmlformats.org/officeDocument/2006/relationships/hyperlink" Target="https://podminky.urs.cz/item/CS_URS_2022_02/162301951" TargetMode="External" /><Relationship Id="rId10" Type="http://schemas.openxmlformats.org/officeDocument/2006/relationships/hyperlink" Target="https://podminky.urs.cz/item/CS_URS_2022_02/162301971" TargetMode="External" /><Relationship Id="rId11" Type="http://schemas.openxmlformats.org/officeDocument/2006/relationships/hyperlink" Target="https://podminky.urs.cz/item/CS_URS_2022_02/174251103" TargetMode="External" /><Relationship Id="rId12" Type="http://schemas.openxmlformats.org/officeDocument/2006/relationships/hyperlink" Target="https://podminky.urs.cz/item/CS_URS_2022_02/181951111" TargetMode="External" /><Relationship Id="rId13" Type="http://schemas.openxmlformats.org/officeDocument/2006/relationships/hyperlink" Target="https://podminky.urs.cz/item/CS_URS_2022_02/564251111" TargetMode="External" /><Relationship Id="rId14" Type="http://schemas.openxmlformats.org/officeDocument/2006/relationships/hyperlink" Target="https://podminky.urs.cz/item/CS_URS_2022_02/941111111" TargetMode="External" /><Relationship Id="rId15" Type="http://schemas.openxmlformats.org/officeDocument/2006/relationships/hyperlink" Target="https://podminky.urs.cz/item/CS_URS_2022_02/941111211" TargetMode="External" /><Relationship Id="rId16" Type="http://schemas.openxmlformats.org/officeDocument/2006/relationships/hyperlink" Target="https://podminky.urs.cz/item/CS_URS_2022_02/941111811" TargetMode="External" /><Relationship Id="rId17" Type="http://schemas.openxmlformats.org/officeDocument/2006/relationships/hyperlink" Target="https://podminky.urs.cz/item/CS_URS_2022_02/981011313" TargetMode="External" /><Relationship Id="rId18" Type="http://schemas.openxmlformats.org/officeDocument/2006/relationships/hyperlink" Target="https://podminky.urs.cz/item/CS_URS_2022_02/919726123" TargetMode="External" /><Relationship Id="rId19" Type="http://schemas.openxmlformats.org/officeDocument/2006/relationships/hyperlink" Target="https://podminky.urs.cz/item/CS_URS_2022_02/997006512" TargetMode="External" /><Relationship Id="rId20" Type="http://schemas.openxmlformats.org/officeDocument/2006/relationships/hyperlink" Target="https://podminky.urs.cz/item/CS_URS_2022_02/997006519" TargetMode="External" /><Relationship Id="rId21" Type="http://schemas.openxmlformats.org/officeDocument/2006/relationships/hyperlink" Target="https://podminky.urs.cz/item/CS_URS_2022_02/997013871" TargetMode="External" /><Relationship Id="rId22" Type="http://schemas.openxmlformats.org/officeDocument/2006/relationships/hyperlink" Target="https://podminky.urs.cz/item/CS_URS_2022_02/032903000" TargetMode="External" /><Relationship Id="rId23" Type="http://schemas.openxmlformats.org/officeDocument/2006/relationships/hyperlink" Target="https://podminky.urs.cz/item/CS_URS_2022_02/034103000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20211018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Odstranění stavby zemědělské usedlosti č.p. 20 na pozemku st. 1 v k.ú. Bukovany u Nového Boru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Bukovany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18. 10. 2021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N.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ROUNDUP(AS55,2)</f>
        <v>0</v>
      </c>
      <c r="AT54" s="106">
        <f>ROUNDUP(SUM(AV54:AW54),2)</f>
        <v>0</v>
      </c>
      <c r="AU54" s="107">
        <f>ROUNDUP(AU55,5)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ROUNDUP(AZ55,2)</f>
        <v>0</v>
      </c>
      <c r="BA54" s="106">
        <f>ROUNDUP(BA55,2)</f>
        <v>0</v>
      </c>
      <c r="BB54" s="106">
        <f>ROUNDUP(BB55,2)</f>
        <v>0</v>
      </c>
      <c r="BC54" s="106">
        <f>ROUNDUP(BC55,2)</f>
        <v>0</v>
      </c>
      <c r="BD54" s="108">
        <f>ROUNDUP(BD55,2)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37.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'20211018 - Odstranění sta...'!J28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ROUNDUP(SUM(AV55:AW55),2)</f>
        <v>0</v>
      </c>
      <c r="AU55" s="120">
        <f>'20211018 - Odstranění sta...'!P82</f>
        <v>0</v>
      </c>
      <c r="AV55" s="119">
        <f>'20211018 - Odstranění sta...'!J31</f>
        <v>0</v>
      </c>
      <c r="AW55" s="119">
        <f>'20211018 - Odstranění sta...'!J32</f>
        <v>0</v>
      </c>
      <c r="AX55" s="119">
        <f>'20211018 - Odstranění sta...'!J33</f>
        <v>0</v>
      </c>
      <c r="AY55" s="119">
        <f>'20211018 - Odstranění sta...'!J34</f>
        <v>0</v>
      </c>
      <c r="AZ55" s="119">
        <f>'20211018 - Odstranění sta...'!F31</f>
        <v>0</v>
      </c>
      <c r="BA55" s="119">
        <f>'20211018 - Odstranění sta...'!F32</f>
        <v>0</v>
      </c>
      <c r="BB55" s="119">
        <f>'20211018 - Odstranění sta...'!F33</f>
        <v>0</v>
      </c>
      <c r="BC55" s="119">
        <f>'20211018 - Odstranění sta...'!F34</f>
        <v>0</v>
      </c>
      <c r="BD55" s="121">
        <f>'20211018 - Odstranění sta...'!F35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idZopet7qoP47gQWjZqzWQzRtEw2ko8dAjF2ctGjH8apdhhoHAXtghvPvIKDv6VYlDvlGLS8D2gyJlAT9uNjHQ==" hashValue="czlmSQBj0XmhMHD3I/gw+EFlIGSGSDhTZbDRZKzb6gXen4EasVbKFYrPMtodypq5HVOKgC02yXvIel43zeYON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1018 - Odstranění 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18. 10. 2021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32</v>
      </c>
      <c r="F19" s="38"/>
      <c r="G19" s="38"/>
      <c r="H19" s="38"/>
      <c r="I19" s="127" t="s">
        <v>28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ROUNDUP(J82,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ROUNDUP((SUM(BE82:BE188)),  2)</f>
        <v>0</v>
      </c>
      <c r="G31" s="38"/>
      <c r="H31" s="38"/>
      <c r="I31" s="142">
        <v>0.20999999999999999</v>
      </c>
      <c r="J31" s="141">
        <f>ROUNDUP(((SUM(BE82:BE188))*I31),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ROUNDUP((SUM(BF82:BF188)),  2)</f>
        <v>0</v>
      </c>
      <c r="G32" s="38"/>
      <c r="H32" s="38"/>
      <c r="I32" s="142">
        <v>0.14999999999999999</v>
      </c>
      <c r="J32" s="141">
        <f>ROUNDUP(((SUM(BF82:BF188))*I32),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ROUNDUP((SUM(BG82:BG188)),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ROUNDUP((SUM(BH82:BH188)),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ROUNDUP((SUM(BI82:BI188)),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30" customHeight="1">
      <c r="A46" s="38"/>
      <c r="B46" s="39"/>
      <c r="C46" s="40"/>
      <c r="D46" s="40"/>
      <c r="E46" s="69" t="str">
        <f>E7</f>
        <v>Odstranění stavby zemědělské usedlosti č.p. 20 na pozemku st. 1 v k.ú. Bukovany u Nového Boru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Bukovany</v>
      </c>
      <c r="G48" s="40"/>
      <c r="H48" s="40"/>
      <c r="I48" s="32" t="s">
        <v>23</v>
      </c>
      <c r="J48" s="72" t="str">
        <f>IF(J10="","",J10)</f>
        <v>18. 10. 2021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N. Bor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J. Nešněra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J82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J83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J84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J131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J136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J157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8"/>
      <c r="C61" s="159"/>
      <c r="D61" s="160" t="s">
        <v>90</v>
      </c>
      <c r="E61" s="161"/>
      <c r="F61" s="161"/>
      <c r="G61" s="161"/>
      <c r="H61" s="161"/>
      <c r="I61" s="161"/>
      <c r="J61" s="162">
        <f>J174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J175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92</v>
      </c>
      <c r="E63" s="167"/>
      <c r="F63" s="167"/>
      <c r="G63" s="167"/>
      <c r="H63" s="167"/>
      <c r="I63" s="167"/>
      <c r="J63" s="168">
        <f>J178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J185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94</v>
      </c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30" customHeight="1">
      <c r="A74" s="38"/>
      <c r="B74" s="39"/>
      <c r="C74" s="40"/>
      <c r="D74" s="40"/>
      <c r="E74" s="69" t="str">
        <f>E7</f>
        <v>Odstranění stavby zemědělské usedlosti č.p. 20 na pozemku st. 1 v k.ú. Bukovany u Nového Boru</v>
      </c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F10</f>
        <v>Bukovany</v>
      </c>
      <c r="G76" s="40"/>
      <c r="H76" s="40"/>
      <c r="I76" s="32" t="s">
        <v>23</v>
      </c>
      <c r="J76" s="72" t="str">
        <f>IF(J10="","",J10)</f>
        <v>18. 10. 2021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E13</f>
        <v>Město N. Bor</v>
      </c>
      <c r="G78" s="40"/>
      <c r="H78" s="40"/>
      <c r="I78" s="32" t="s">
        <v>31</v>
      </c>
      <c r="J78" s="36" t="str">
        <f>E19</f>
        <v xml:space="preserve"> 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IF(E16="","",E16)</f>
        <v>Vyplň údaj</v>
      </c>
      <c r="G79" s="40"/>
      <c r="H79" s="40"/>
      <c r="I79" s="32" t="s">
        <v>34</v>
      </c>
      <c r="J79" s="36" t="str">
        <f>E22</f>
        <v>J. Nešněra</v>
      </c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0"/>
      <c r="B81" s="171"/>
      <c r="C81" s="172" t="s">
        <v>95</v>
      </c>
      <c r="D81" s="173" t="s">
        <v>57</v>
      </c>
      <c r="E81" s="173" t="s">
        <v>53</v>
      </c>
      <c r="F81" s="173" t="s">
        <v>54</v>
      </c>
      <c r="G81" s="173" t="s">
        <v>96</v>
      </c>
      <c r="H81" s="173" t="s">
        <v>97</v>
      </c>
      <c r="I81" s="173" t="s">
        <v>98</v>
      </c>
      <c r="J81" s="173" t="s">
        <v>83</v>
      </c>
      <c r="K81" s="174" t="s">
        <v>99</v>
      </c>
      <c r="L81" s="175"/>
      <c r="M81" s="92" t="s">
        <v>19</v>
      </c>
      <c r="N81" s="93" t="s">
        <v>42</v>
      </c>
      <c r="O81" s="93" t="s">
        <v>100</v>
      </c>
      <c r="P81" s="93" t="s">
        <v>101</v>
      </c>
      <c r="Q81" s="93" t="s">
        <v>102</v>
      </c>
      <c r="R81" s="93" t="s">
        <v>103</v>
      </c>
      <c r="S81" s="93" t="s">
        <v>104</v>
      </c>
      <c r="T81" s="94" t="s">
        <v>105</v>
      </c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="2" customFormat="1" ht="22.8" customHeight="1">
      <c r="A82" s="38"/>
      <c r="B82" s="39"/>
      <c r="C82" s="99" t="s">
        <v>106</v>
      </c>
      <c r="D82" s="40"/>
      <c r="E82" s="40"/>
      <c r="F82" s="40"/>
      <c r="G82" s="40"/>
      <c r="H82" s="40"/>
      <c r="I82" s="40"/>
      <c r="J82" s="176">
        <f>BK82</f>
        <v>0</v>
      </c>
      <c r="K82" s="40"/>
      <c r="L82" s="44"/>
      <c r="M82" s="95"/>
      <c r="N82" s="177"/>
      <c r="O82" s="96"/>
      <c r="P82" s="178">
        <f>P83+P174</f>
        <v>0</v>
      </c>
      <c r="Q82" s="96"/>
      <c r="R82" s="178">
        <f>R83+R174</f>
        <v>523.51942499999996</v>
      </c>
      <c r="S82" s="96"/>
      <c r="T82" s="179">
        <f>T83+T174</f>
        <v>1006.40655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84</v>
      </c>
      <c r="BK82" s="180">
        <f>BK83+BK174</f>
        <v>0</v>
      </c>
    </row>
    <row r="83" s="12" customFormat="1" ht="25.92" customHeight="1">
      <c r="A83" s="12"/>
      <c r="B83" s="181"/>
      <c r="C83" s="182"/>
      <c r="D83" s="183" t="s">
        <v>71</v>
      </c>
      <c r="E83" s="184" t="s">
        <v>107</v>
      </c>
      <c r="F83" s="184" t="s">
        <v>108</v>
      </c>
      <c r="G83" s="182"/>
      <c r="H83" s="182"/>
      <c r="I83" s="185"/>
      <c r="J83" s="186">
        <f>BK83</f>
        <v>0</v>
      </c>
      <c r="K83" s="182"/>
      <c r="L83" s="187"/>
      <c r="M83" s="188"/>
      <c r="N83" s="189"/>
      <c r="O83" s="189"/>
      <c r="P83" s="190">
        <f>P84+P131+P136+P157</f>
        <v>0</v>
      </c>
      <c r="Q83" s="189"/>
      <c r="R83" s="190">
        <f>R84+R131+R136+R157</f>
        <v>523.51942499999996</v>
      </c>
      <c r="S83" s="189"/>
      <c r="T83" s="191">
        <f>T84+T131+T136+T157</f>
        <v>1006.40655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77</v>
      </c>
      <c r="AT83" s="193" t="s">
        <v>71</v>
      </c>
      <c r="AU83" s="193" t="s">
        <v>72</v>
      </c>
      <c r="AY83" s="192" t="s">
        <v>109</v>
      </c>
      <c r="BK83" s="194">
        <f>BK84+BK131+BK136+BK157</f>
        <v>0</v>
      </c>
    </row>
    <row r="84" s="12" customFormat="1" ht="22.8" customHeight="1">
      <c r="A84" s="12"/>
      <c r="B84" s="181"/>
      <c r="C84" s="182"/>
      <c r="D84" s="183" t="s">
        <v>71</v>
      </c>
      <c r="E84" s="195" t="s">
        <v>77</v>
      </c>
      <c r="F84" s="195" t="s">
        <v>110</v>
      </c>
      <c r="G84" s="182"/>
      <c r="H84" s="182"/>
      <c r="I84" s="185"/>
      <c r="J84" s="196">
        <f>BK84</f>
        <v>0</v>
      </c>
      <c r="K84" s="182"/>
      <c r="L84" s="187"/>
      <c r="M84" s="188"/>
      <c r="N84" s="189"/>
      <c r="O84" s="189"/>
      <c r="P84" s="190">
        <f>SUM(P85:P130)</f>
        <v>0</v>
      </c>
      <c r="Q84" s="189"/>
      <c r="R84" s="190">
        <f>SUM(R85:R130)</f>
        <v>495</v>
      </c>
      <c r="S84" s="189"/>
      <c r="T84" s="191">
        <f>SUM(T85:T130)</f>
        <v>24.75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2" t="s">
        <v>77</v>
      </c>
      <c r="AT84" s="193" t="s">
        <v>71</v>
      </c>
      <c r="AU84" s="193" t="s">
        <v>77</v>
      </c>
      <c r="AY84" s="192" t="s">
        <v>109</v>
      </c>
      <c r="BK84" s="194">
        <f>SUM(BK85:BK130)</f>
        <v>0</v>
      </c>
    </row>
    <row r="85" s="2" customFormat="1" ht="21.75" customHeight="1">
      <c r="A85" s="38"/>
      <c r="B85" s="39"/>
      <c r="C85" s="197" t="s">
        <v>77</v>
      </c>
      <c r="D85" s="197" t="s">
        <v>111</v>
      </c>
      <c r="E85" s="198" t="s">
        <v>112</v>
      </c>
      <c r="F85" s="199" t="s">
        <v>113</v>
      </c>
      <c r="G85" s="200" t="s">
        <v>114</v>
      </c>
      <c r="H85" s="201">
        <v>400</v>
      </c>
      <c r="I85" s="202"/>
      <c r="J85" s="203">
        <f>ROUND(I85*H85,2)</f>
        <v>0</v>
      </c>
      <c r="K85" s="199" t="s">
        <v>115</v>
      </c>
      <c r="L85" s="44"/>
      <c r="M85" s="204" t="s">
        <v>19</v>
      </c>
      <c r="N85" s="205" t="s">
        <v>43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116</v>
      </c>
      <c r="AT85" s="208" t="s">
        <v>111</v>
      </c>
      <c r="AU85" s="208" t="s">
        <v>79</v>
      </c>
      <c r="AY85" s="17" t="s">
        <v>109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77</v>
      </c>
      <c r="BK85" s="209">
        <f>ROUND(I85*H85,2)</f>
        <v>0</v>
      </c>
      <c r="BL85" s="17" t="s">
        <v>116</v>
      </c>
      <c r="BM85" s="208" t="s">
        <v>117</v>
      </c>
    </row>
    <row r="86" s="2" customFormat="1">
      <c r="A86" s="38"/>
      <c r="B86" s="39"/>
      <c r="C86" s="40"/>
      <c r="D86" s="210" t="s">
        <v>118</v>
      </c>
      <c r="E86" s="40"/>
      <c r="F86" s="211" t="s">
        <v>119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118</v>
      </c>
      <c r="AU86" s="17" t="s">
        <v>79</v>
      </c>
    </row>
    <row r="87" s="2" customFormat="1">
      <c r="A87" s="38"/>
      <c r="B87" s="39"/>
      <c r="C87" s="40"/>
      <c r="D87" s="215" t="s">
        <v>120</v>
      </c>
      <c r="E87" s="40"/>
      <c r="F87" s="216" t="s">
        <v>121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79</v>
      </c>
    </row>
    <row r="88" s="2" customFormat="1" ht="16.5" customHeight="1">
      <c r="A88" s="38"/>
      <c r="B88" s="39"/>
      <c r="C88" s="197" t="s">
        <v>79</v>
      </c>
      <c r="D88" s="197" t="s">
        <v>111</v>
      </c>
      <c r="E88" s="198" t="s">
        <v>122</v>
      </c>
      <c r="F88" s="199" t="s">
        <v>123</v>
      </c>
      <c r="G88" s="200" t="s">
        <v>124</v>
      </c>
      <c r="H88" s="201">
        <v>10</v>
      </c>
      <c r="I88" s="202"/>
      <c r="J88" s="203">
        <f>ROUND(I88*H88,2)</f>
        <v>0</v>
      </c>
      <c r="K88" s="199" t="s">
        <v>115</v>
      </c>
      <c r="L88" s="44"/>
      <c r="M88" s="204" t="s">
        <v>19</v>
      </c>
      <c r="N88" s="205" t="s">
        <v>43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116</v>
      </c>
      <c r="AT88" s="208" t="s">
        <v>111</v>
      </c>
      <c r="AU88" s="208" t="s">
        <v>79</v>
      </c>
      <c r="AY88" s="17" t="s">
        <v>109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77</v>
      </c>
      <c r="BK88" s="209">
        <f>ROUND(I88*H88,2)</f>
        <v>0</v>
      </c>
      <c r="BL88" s="17" t="s">
        <v>116</v>
      </c>
      <c r="BM88" s="208" t="s">
        <v>125</v>
      </c>
    </row>
    <row r="89" s="2" customFormat="1">
      <c r="A89" s="38"/>
      <c r="B89" s="39"/>
      <c r="C89" s="40"/>
      <c r="D89" s="210" t="s">
        <v>118</v>
      </c>
      <c r="E89" s="40"/>
      <c r="F89" s="211" t="s">
        <v>126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118</v>
      </c>
      <c r="AU89" s="17" t="s">
        <v>79</v>
      </c>
    </row>
    <row r="90" s="2" customFormat="1">
      <c r="A90" s="38"/>
      <c r="B90" s="39"/>
      <c r="C90" s="40"/>
      <c r="D90" s="215" t="s">
        <v>120</v>
      </c>
      <c r="E90" s="40"/>
      <c r="F90" s="216" t="s">
        <v>127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120</v>
      </c>
      <c r="AU90" s="17" t="s">
        <v>79</v>
      </c>
    </row>
    <row r="91" s="2" customFormat="1" ht="21.75" customHeight="1">
      <c r="A91" s="38"/>
      <c r="B91" s="39"/>
      <c r="C91" s="197" t="s">
        <v>128</v>
      </c>
      <c r="D91" s="197" t="s">
        <v>111</v>
      </c>
      <c r="E91" s="198" t="s">
        <v>129</v>
      </c>
      <c r="F91" s="199" t="s">
        <v>130</v>
      </c>
      <c r="G91" s="200" t="s">
        <v>114</v>
      </c>
      <c r="H91" s="201">
        <v>82.5</v>
      </c>
      <c r="I91" s="202"/>
      <c r="J91" s="203">
        <f>ROUND(I91*H91,2)</f>
        <v>0</v>
      </c>
      <c r="K91" s="199" t="s">
        <v>115</v>
      </c>
      <c r="L91" s="44"/>
      <c r="M91" s="204" t="s">
        <v>19</v>
      </c>
      <c r="N91" s="205" t="s">
        <v>43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0.29999999999999999</v>
      </c>
      <c r="T91" s="207">
        <f>S91*H91</f>
        <v>24.75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116</v>
      </c>
      <c r="AT91" s="208" t="s">
        <v>111</v>
      </c>
      <c r="AU91" s="208" t="s">
        <v>79</v>
      </c>
      <c r="AY91" s="17" t="s">
        <v>109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77</v>
      </c>
      <c r="BK91" s="209">
        <f>ROUND(I91*H91,2)</f>
        <v>0</v>
      </c>
      <c r="BL91" s="17" t="s">
        <v>116</v>
      </c>
      <c r="BM91" s="208" t="s">
        <v>131</v>
      </c>
    </row>
    <row r="92" s="2" customFormat="1">
      <c r="A92" s="38"/>
      <c r="B92" s="39"/>
      <c r="C92" s="40"/>
      <c r="D92" s="210" t="s">
        <v>118</v>
      </c>
      <c r="E92" s="40"/>
      <c r="F92" s="211" t="s">
        <v>132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118</v>
      </c>
      <c r="AU92" s="17" t="s">
        <v>79</v>
      </c>
    </row>
    <row r="93" s="2" customFormat="1">
      <c r="A93" s="38"/>
      <c r="B93" s="39"/>
      <c r="C93" s="40"/>
      <c r="D93" s="215" t="s">
        <v>120</v>
      </c>
      <c r="E93" s="40"/>
      <c r="F93" s="216" t="s">
        <v>133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120</v>
      </c>
      <c r="AU93" s="17" t="s">
        <v>79</v>
      </c>
    </row>
    <row r="94" s="2" customFormat="1">
      <c r="A94" s="38"/>
      <c r="B94" s="39"/>
      <c r="C94" s="40"/>
      <c r="D94" s="210" t="s">
        <v>134</v>
      </c>
      <c r="E94" s="40"/>
      <c r="F94" s="217" t="s">
        <v>135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134</v>
      </c>
      <c r="AU94" s="17" t="s">
        <v>79</v>
      </c>
    </row>
    <row r="95" s="2" customFormat="1" ht="16.5" customHeight="1">
      <c r="A95" s="38"/>
      <c r="B95" s="39"/>
      <c r="C95" s="197" t="s">
        <v>116</v>
      </c>
      <c r="D95" s="197" t="s">
        <v>111</v>
      </c>
      <c r="E95" s="198" t="s">
        <v>136</v>
      </c>
      <c r="F95" s="199" t="s">
        <v>137</v>
      </c>
      <c r="G95" s="200" t="s">
        <v>124</v>
      </c>
      <c r="H95" s="201">
        <v>10</v>
      </c>
      <c r="I95" s="202"/>
      <c r="J95" s="203">
        <f>ROUND(I95*H95,2)</f>
        <v>0</v>
      </c>
      <c r="K95" s="199" t="s">
        <v>115</v>
      </c>
      <c r="L95" s="44"/>
      <c r="M95" s="204" t="s">
        <v>19</v>
      </c>
      <c r="N95" s="205" t="s">
        <v>43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116</v>
      </c>
      <c r="AT95" s="208" t="s">
        <v>111</v>
      </c>
      <c r="AU95" s="208" t="s">
        <v>79</v>
      </c>
      <c r="AY95" s="17" t="s">
        <v>109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77</v>
      </c>
      <c r="BK95" s="209">
        <f>ROUND(I95*H95,2)</f>
        <v>0</v>
      </c>
      <c r="BL95" s="17" t="s">
        <v>116</v>
      </c>
      <c r="BM95" s="208" t="s">
        <v>138</v>
      </c>
    </row>
    <row r="96" s="2" customFormat="1">
      <c r="A96" s="38"/>
      <c r="B96" s="39"/>
      <c r="C96" s="40"/>
      <c r="D96" s="210" t="s">
        <v>118</v>
      </c>
      <c r="E96" s="40"/>
      <c r="F96" s="211" t="s">
        <v>139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118</v>
      </c>
      <c r="AU96" s="17" t="s">
        <v>79</v>
      </c>
    </row>
    <row r="97" s="2" customFormat="1">
      <c r="A97" s="38"/>
      <c r="B97" s="39"/>
      <c r="C97" s="40"/>
      <c r="D97" s="215" t="s">
        <v>120</v>
      </c>
      <c r="E97" s="40"/>
      <c r="F97" s="216" t="s">
        <v>140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79</v>
      </c>
    </row>
    <row r="98" s="2" customFormat="1" ht="16.5" customHeight="1">
      <c r="A98" s="38"/>
      <c r="B98" s="39"/>
      <c r="C98" s="197" t="s">
        <v>141</v>
      </c>
      <c r="D98" s="197" t="s">
        <v>111</v>
      </c>
      <c r="E98" s="198" t="s">
        <v>142</v>
      </c>
      <c r="F98" s="199" t="s">
        <v>143</v>
      </c>
      <c r="G98" s="200" t="s">
        <v>124</v>
      </c>
      <c r="H98" s="201">
        <v>10</v>
      </c>
      <c r="I98" s="202"/>
      <c r="J98" s="203">
        <f>ROUND(I98*H98,2)</f>
        <v>0</v>
      </c>
      <c r="K98" s="199" t="s">
        <v>115</v>
      </c>
      <c r="L98" s="44"/>
      <c r="M98" s="204" t="s">
        <v>19</v>
      </c>
      <c r="N98" s="205" t="s">
        <v>43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116</v>
      </c>
      <c r="AT98" s="208" t="s">
        <v>111</v>
      </c>
      <c r="AU98" s="208" t="s">
        <v>79</v>
      </c>
      <c r="AY98" s="17" t="s">
        <v>109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77</v>
      </c>
      <c r="BK98" s="209">
        <f>ROUND(I98*H98,2)</f>
        <v>0</v>
      </c>
      <c r="BL98" s="17" t="s">
        <v>116</v>
      </c>
      <c r="BM98" s="208" t="s">
        <v>144</v>
      </c>
    </row>
    <row r="99" s="2" customFormat="1">
      <c r="A99" s="38"/>
      <c r="B99" s="39"/>
      <c r="C99" s="40"/>
      <c r="D99" s="210" t="s">
        <v>118</v>
      </c>
      <c r="E99" s="40"/>
      <c r="F99" s="211" t="s">
        <v>145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118</v>
      </c>
      <c r="AU99" s="17" t="s">
        <v>79</v>
      </c>
    </row>
    <row r="100" s="2" customFormat="1">
      <c r="A100" s="38"/>
      <c r="B100" s="39"/>
      <c r="C100" s="40"/>
      <c r="D100" s="215" t="s">
        <v>120</v>
      </c>
      <c r="E100" s="40"/>
      <c r="F100" s="216" t="s">
        <v>146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120</v>
      </c>
      <c r="AU100" s="17" t="s">
        <v>79</v>
      </c>
    </row>
    <row r="101" s="2" customFormat="1" ht="16.5" customHeight="1">
      <c r="A101" s="38"/>
      <c r="B101" s="39"/>
      <c r="C101" s="197" t="s">
        <v>147</v>
      </c>
      <c r="D101" s="197" t="s">
        <v>111</v>
      </c>
      <c r="E101" s="198" t="s">
        <v>148</v>
      </c>
      <c r="F101" s="199" t="s">
        <v>149</v>
      </c>
      <c r="G101" s="200" t="s">
        <v>124</v>
      </c>
      <c r="H101" s="201">
        <v>10</v>
      </c>
      <c r="I101" s="202"/>
      <c r="J101" s="203">
        <f>ROUND(I101*H101,2)</f>
        <v>0</v>
      </c>
      <c r="K101" s="199" t="s">
        <v>115</v>
      </c>
      <c r="L101" s="44"/>
      <c r="M101" s="204" t="s">
        <v>19</v>
      </c>
      <c r="N101" s="205" t="s">
        <v>43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116</v>
      </c>
      <c r="AT101" s="208" t="s">
        <v>111</v>
      </c>
      <c r="AU101" s="208" t="s">
        <v>79</v>
      </c>
      <c r="AY101" s="17" t="s">
        <v>109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77</v>
      </c>
      <c r="BK101" s="209">
        <f>ROUND(I101*H101,2)</f>
        <v>0</v>
      </c>
      <c r="BL101" s="17" t="s">
        <v>116</v>
      </c>
      <c r="BM101" s="208" t="s">
        <v>150</v>
      </c>
    </row>
    <row r="102" s="2" customFormat="1">
      <c r="A102" s="38"/>
      <c r="B102" s="39"/>
      <c r="C102" s="40"/>
      <c r="D102" s="210" t="s">
        <v>118</v>
      </c>
      <c r="E102" s="40"/>
      <c r="F102" s="211" t="s">
        <v>151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118</v>
      </c>
      <c r="AU102" s="17" t="s">
        <v>79</v>
      </c>
    </row>
    <row r="103" s="2" customFormat="1">
      <c r="A103" s="38"/>
      <c r="B103" s="39"/>
      <c r="C103" s="40"/>
      <c r="D103" s="215" t="s">
        <v>120</v>
      </c>
      <c r="E103" s="40"/>
      <c r="F103" s="216" t="s">
        <v>152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79</v>
      </c>
    </row>
    <row r="104" s="2" customFormat="1" ht="16.5" customHeight="1">
      <c r="A104" s="38"/>
      <c r="B104" s="39"/>
      <c r="C104" s="197" t="s">
        <v>153</v>
      </c>
      <c r="D104" s="197" t="s">
        <v>111</v>
      </c>
      <c r="E104" s="198" t="s">
        <v>154</v>
      </c>
      <c r="F104" s="199" t="s">
        <v>155</v>
      </c>
      <c r="G104" s="200" t="s">
        <v>114</v>
      </c>
      <c r="H104" s="201">
        <v>400</v>
      </c>
      <c r="I104" s="202"/>
      <c r="J104" s="203">
        <f>ROUND(I104*H104,2)</f>
        <v>0</v>
      </c>
      <c r="K104" s="199" t="s">
        <v>115</v>
      </c>
      <c r="L104" s="44"/>
      <c r="M104" s="204" t="s">
        <v>19</v>
      </c>
      <c r="N104" s="205" t="s">
        <v>43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116</v>
      </c>
      <c r="AT104" s="208" t="s">
        <v>111</v>
      </c>
      <c r="AU104" s="208" t="s">
        <v>79</v>
      </c>
      <c r="AY104" s="17" t="s">
        <v>109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77</v>
      </c>
      <c r="BK104" s="209">
        <f>ROUND(I104*H104,2)</f>
        <v>0</v>
      </c>
      <c r="BL104" s="17" t="s">
        <v>116</v>
      </c>
      <c r="BM104" s="208" t="s">
        <v>156</v>
      </c>
    </row>
    <row r="105" s="2" customFormat="1">
      <c r="A105" s="38"/>
      <c r="B105" s="39"/>
      <c r="C105" s="40"/>
      <c r="D105" s="210" t="s">
        <v>118</v>
      </c>
      <c r="E105" s="40"/>
      <c r="F105" s="211" t="s">
        <v>157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118</v>
      </c>
      <c r="AU105" s="17" t="s">
        <v>79</v>
      </c>
    </row>
    <row r="106" s="2" customFormat="1">
      <c r="A106" s="38"/>
      <c r="B106" s="39"/>
      <c r="C106" s="40"/>
      <c r="D106" s="215" t="s">
        <v>120</v>
      </c>
      <c r="E106" s="40"/>
      <c r="F106" s="216" t="s">
        <v>158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120</v>
      </c>
      <c r="AU106" s="17" t="s">
        <v>79</v>
      </c>
    </row>
    <row r="107" s="2" customFormat="1" ht="21.75" customHeight="1">
      <c r="A107" s="38"/>
      <c r="B107" s="39"/>
      <c r="C107" s="197" t="s">
        <v>159</v>
      </c>
      <c r="D107" s="197" t="s">
        <v>111</v>
      </c>
      <c r="E107" s="198" t="s">
        <v>160</v>
      </c>
      <c r="F107" s="199" t="s">
        <v>161</v>
      </c>
      <c r="G107" s="200" t="s">
        <v>124</v>
      </c>
      <c r="H107" s="201">
        <v>100</v>
      </c>
      <c r="I107" s="202"/>
      <c r="J107" s="203">
        <f>ROUND(I107*H107,2)</f>
        <v>0</v>
      </c>
      <c r="K107" s="199" t="s">
        <v>115</v>
      </c>
      <c r="L107" s="44"/>
      <c r="M107" s="204" t="s">
        <v>19</v>
      </c>
      <c r="N107" s="205" t="s">
        <v>43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116</v>
      </c>
      <c r="AT107" s="208" t="s">
        <v>111</v>
      </c>
      <c r="AU107" s="208" t="s">
        <v>79</v>
      </c>
      <c r="AY107" s="17" t="s">
        <v>109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77</v>
      </c>
      <c r="BK107" s="209">
        <f>ROUND(I107*H107,2)</f>
        <v>0</v>
      </c>
      <c r="BL107" s="17" t="s">
        <v>116</v>
      </c>
      <c r="BM107" s="208" t="s">
        <v>162</v>
      </c>
    </row>
    <row r="108" s="2" customFormat="1">
      <c r="A108" s="38"/>
      <c r="B108" s="39"/>
      <c r="C108" s="40"/>
      <c r="D108" s="210" t="s">
        <v>118</v>
      </c>
      <c r="E108" s="40"/>
      <c r="F108" s="211" t="s">
        <v>163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118</v>
      </c>
      <c r="AU108" s="17" t="s">
        <v>79</v>
      </c>
    </row>
    <row r="109" s="2" customFormat="1">
      <c r="A109" s="38"/>
      <c r="B109" s="39"/>
      <c r="C109" s="40"/>
      <c r="D109" s="215" t="s">
        <v>120</v>
      </c>
      <c r="E109" s="40"/>
      <c r="F109" s="216" t="s">
        <v>164</v>
      </c>
      <c r="G109" s="40"/>
      <c r="H109" s="40"/>
      <c r="I109" s="212"/>
      <c r="J109" s="40"/>
      <c r="K109" s="40"/>
      <c r="L109" s="44"/>
      <c r="M109" s="213"/>
      <c r="N109" s="21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120</v>
      </c>
      <c r="AU109" s="17" t="s">
        <v>79</v>
      </c>
    </row>
    <row r="110" s="13" customFormat="1">
      <c r="A110" s="13"/>
      <c r="B110" s="218"/>
      <c r="C110" s="219"/>
      <c r="D110" s="210" t="s">
        <v>165</v>
      </c>
      <c r="E110" s="220" t="s">
        <v>19</v>
      </c>
      <c r="F110" s="221" t="s">
        <v>166</v>
      </c>
      <c r="G110" s="219"/>
      <c r="H110" s="222">
        <v>100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165</v>
      </c>
      <c r="AU110" s="228" t="s">
        <v>79</v>
      </c>
      <c r="AV110" s="13" t="s">
        <v>79</v>
      </c>
      <c r="AW110" s="13" t="s">
        <v>33</v>
      </c>
      <c r="AX110" s="13" t="s">
        <v>77</v>
      </c>
      <c r="AY110" s="228" t="s">
        <v>109</v>
      </c>
    </row>
    <row r="111" s="2" customFormat="1" ht="21.75" customHeight="1">
      <c r="A111" s="38"/>
      <c r="B111" s="39"/>
      <c r="C111" s="197" t="s">
        <v>167</v>
      </c>
      <c r="D111" s="197" t="s">
        <v>111</v>
      </c>
      <c r="E111" s="198" t="s">
        <v>168</v>
      </c>
      <c r="F111" s="199" t="s">
        <v>169</v>
      </c>
      <c r="G111" s="200" t="s">
        <v>124</v>
      </c>
      <c r="H111" s="201">
        <v>100</v>
      </c>
      <c r="I111" s="202"/>
      <c r="J111" s="203">
        <f>ROUND(I111*H111,2)</f>
        <v>0</v>
      </c>
      <c r="K111" s="199" t="s">
        <v>115</v>
      </c>
      <c r="L111" s="44"/>
      <c r="M111" s="204" t="s">
        <v>19</v>
      </c>
      <c r="N111" s="205" t="s">
        <v>43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116</v>
      </c>
      <c r="AT111" s="208" t="s">
        <v>111</v>
      </c>
      <c r="AU111" s="208" t="s">
        <v>79</v>
      </c>
      <c r="AY111" s="17" t="s">
        <v>109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77</v>
      </c>
      <c r="BK111" s="209">
        <f>ROUND(I111*H111,2)</f>
        <v>0</v>
      </c>
      <c r="BL111" s="17" t="s">
        <v>116</v>
      </c>
      <c r="BM111" s="208" t="s">
        <v>170</v>
      </c>
    </row>
    <row r="112" s="2" customFormat="1">
      <c r="A112" s="38"/>
      <c r="B112" s="39"/>
      <c r="C112" s="40"/>
      <c r="D112" s="210" t="s">
        <v>118</v>
      </c>
      <c r="E112" s="40"/>
      <c r="F112" s="211" t="s">
        <v>171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118</v>
      </c>
      <c r="AU112" s="17" t="s">
        <v>79</v>
      </c>
    </row>
    <row r="113" s="2" customFormat="1">
      <c r="A113" s="38"/>
      <c r="B113" s="39"/>
      <c r="C113" s="40"/>
      <c r="D113" s="215" t="s">
        <v>120</v>
      </c>
      <c r="E113" s="40"/>
      <c r="F113" s="216" t="s">
        <v>172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120</v>
      </c>
      <c r="AU113" s="17" t="s">
        <v>79</v>
      </c>
    </row>
    <row r="114" s="13" customFormat="1">
      <c r="A114" s="13"/>
      <c r="B114" s="218"/>
      <c r="C114" s="219"/>
      <c r="D114" s="210" t="s">
        <v>165</v>
      </c>
      <c r="E114" s="220" t="s">
        <v>19</v>
      </c>
      <c r="F114" s="221" t="s">
        <v>166</v>
      </c>
      <c r="G114" s="219"/>
      <c r="H114" s="222">
        <v>100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165</v>
      </c>
      <c r="AU114" s="228" t="s">
        <v>79</v>
      </c>
      <c r="AV114" s="13" t="s">
        <v>79</v>
      </c>
      <c r="AW114" s="13" t="s">
        <v>33</v>
      </c>
      <c r="AX114" s="13" t="s">
        <v>77</v>
      </c>
      <c r="AY114" s="228" t="s">
        <v>109</v>
      </c>
    </row>
    <row r="115" s="2" customFormat="1" ht="16.5" customHeight="1">
      <c r="A115" s="38"/>
      <c r="B115" s="39"/>
      <c r="C115" s="197" t="s">
        <v>173</v>
      </c>
      <c r="D115" s="197" t="s">
        <v>111</v>
      </c>
      <c r="E115" s="198" t="s">
        <v>174</v>
      </c>
      <c r="F115" s="199" t="s">
        <v>175</v>
      </c>
      <c r="G115" s="200" t="s">
        <v>124</v>
      </c>
      <c r="H115" s="201">
        <v>100</v>
      </c>
      <c r="I115" s="202"/>
      <c r="J115" s="203">
        <f>ROUND(I115*H115,2)</f>
        <v>0</v>
      </c>
      <c r="K115" s="199" t="s">
        <v>115</v>
      </c>
      <c r="L115" s="44"/>
      <c r="M115" s="204" t="s">
        <v>19</v>
      </c>
      <c r="N115" s="205" t="s">
        <v>43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116</v>
      </c>
      <c r="AT115" s="208" t="s">
        <v>111</v>
      </c>
      <c r="AU115" s="208" t="s">
        <v>79</v>
      </c>
      <c r="AY115" s="17" t="s">
        <v>109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77</v>
      </c>
      <c r="BK115" s="209">
        <f>ROUND(I115*H115,2)</f>
        <v>0</v>
      </c>
      <c r="BL115" s="17" t="s">
        <v>116</v>
      </c>
      <c r="BM115" s="208" t="s">
        <v>176</v>
      </c>
    </row>
    <row r="116" s="2" customFormat="1">
      <c r="A116" s="38"/>
      <c r="B116" s="39"/>
      <c r="C116" s="40"/>
      <c r="D116" s="210" t="s">
        <v>118</v>
      </c>
      <c r="E116" s="40"/>
      <c r="F116" s="211" t="s">
        <v>177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118</v>
      </c>
      <c r="AU116" s="17" t="s">
        <v>79</v>
      </c>
    </row>
    <row r="117" s="2" customFormat="1">
      <c r="A117" s="38"/>
      <c r="B117" s="39"/>
      <c r="C117" s="40"/>
      <c r="D117" s="215" t="s">
        <v>120</v>
      </c>
      <c r="E117" s="40"/>
      <c r="F117" s="216" t="s">
        <v>178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120</v>
      </c>
      <c r="AU117" s="17" t="s">
        <v>79</v>
      </c>
    </row>
    <row r="118" s="13" customFormat="1">
      <c r="A118" s="13"/>
      <c r="B118" s="218"/>
      <c r="C118" s="219"/>
      <c r="D118" s="210" t="s">
        <v>165</v>
      </c>
      <c r="E118" s="220" t="s">
        <v>19</v>
      </c>
      <c r="F118" s="221" t="s">
        <v>166</v>
      </c>
      <c r="G118" s="219"/>
      <c r="H118" s="222">
        <v>100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8" t="s">
        <v>165</v>
      </c>
      <c r="AU118" s="228" t="s">
        <v>79</v>
      </c>
      <c r="AV118" s="13" t="s">
        <v>79</v>
      </c>
      <c r="AW118" s="13" t="s">
        <v>33</v>
      </c>
      <c r="AX118" s="13" t="s">
        <v>77</v>
      </c>
      <c r="AY118" s="228" t="s">
        <v>109</v>
      </c>
    </row>
    <row r="119" s="2" customFormat="1" ht="16.5" customHeight="1">
      <c r="A119" s="38"/>
      <c r="B119" s="39"/>
      <c r="C119" s="197" t="s">
        <v>179</v>
      </c>
      <c r="D119" s="197" t="s">
        <v>111</v>
      </c>
      <c r="E119" s="198" t="s">
        <v>180</v>
      </c>
      <c r="F119" s="199" t="s">
        <v>181</v>
      </c>
      <c r="G119" s="200" t="s">
        <v>182</v>
      </c>
      <c r="H119" s="201">
        <v>247.5</v>
      </c>
      <c r="I119" s="202"/>
      <c r="J119" s="203">
        <f>ROUND(I119*H119,2)</f>
        <v>0</v>
      </c>
      <c r="K119" s="199" t="s">
        <v>115</v>
      </c>
      <c r="L119" s="44"/>
      <c r="M119" s="204" t="s">
        <v>19</v>
      </c>
      <c r="N119" s="205" t="s">
        <v>43</v>
      </c>
      <c r="O119" s="84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116</v>
      </c>
      <c r="AT119" s="208" t="s">
        <v>111</v>
      </c>
      <c r="AU119" s="208" t="s">
        <v>79</v>
      </c>
      <c r="AY119" s="17" t="s">
        <v>109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77</v>
      </c>
      <c r="BK119" s="209">
        <f>ROUND(I119*H119,2)</f>
        <v>0</v>
      </c>
      <c r="BL119" s="17" t="s">
        <v>116</v>
      </c>
      <c r="BM119" s="208" t="s">
        <v>183</v>
      </c>
    </row>
    <row r="120" s="2" customFormat="1">
      <c r="A120" s="38"/>
      <c r="B120" s="39"/>
      <c r="C120" s="40"/>
      <c r="D120" s="210" t="s">
        <v>118</v>
      </c>
      <c r="E120" s="40"/>
      <c r="F120" s="211" t="s">
        <v>184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118</v>
      </c>
      <c r="AU120" s="17" t="s">
        <v>79</v>
      </c>
    </row>
    <row r="121" s="2" customFormat="1">
      <c r="A121" s="38"/>
      <c r="B121" s="39"/>
      <c r="C121" s="40"/>
      <c r="D121" s="215" t="s">
        <v>120</v>
      </c>
      <c r="E121" s="40"/>
      <c r="F121" s="216" t="s">
        <v>185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120</v>
      </c>
      <c r="AU121" s="17" t="s">
        <v>79</v>
      </c>
    </row>
    <row r="122" s="2" customFormat="1">
      <c r="A122" s="38"/>
      <c r="B122" s="39"/>
      <c r="C122" s="40"/>
      <c r="D122" s="210" t="s">
        <v>134</v>
      </c>
      <c r="E122" s="40"/>
      <c r="F122" s="217" t="s">
        <v>186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134</v>
      </c>
      <c r="AU122" s="17" t="s">
        <v>79</v>
      </c>
    </row>
    <row r="123" s="13" customFormat="1">
      <c r="A123" s="13"/>
      <c r="B123" s="218"/>
      <c r="C123" s="219"/>
      <c r="D123" s="210" t="s">
        <v>165</v>
      </c>
      <c r="E123" s="220" t="s">
        <v>19</v>
      </c>
      <c r="F123" s="221" t="s">
        <v>187</v>
      </c>
      <c r="G123" s="219"/>
      <c r="H123" s="222">
        <v>247.5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165</v>
      </c>
      <c r="AU123" s="228" t="s">
        <v>79</v>
      </c>
      <c r="AV123" s="13" t="s">
        <v>79</v>
      </c>
      <c r="AW123" s="13" t="s">
        <v>33</v>
      </c>
      <c r="AX123" s="13" t="s">
        <v>77</v>
      </c>
      <c r="AY123" s="228" t="s">
        <v>109</v>
      </c>
    </row>
    <row r="124" s="2" customFormat="1" ht="16.5" customHeight="1">
      <c r="A124" s="38"/>
      <c r="B124" s="39"/>
      <c r="C124" s="229" t="s">
        <v>188</v>
      </c>
      <c r="D124" s="229" t="s">
        <v>189</v>
      </c>
      <c r="E124" s="230" t="s">
        <v>190</v>
      </c>
      <c r="F124" s="231" t="s">
        <v>191</v>
      </c>
      <c r="G124" s="232" t="s">
        <v>192</v>
      </c>
      <c r="H124" s="233">
        <v>495</v>
      </c>
      <c r="I124" s="234"/>
      <c r="J124" s="235">
        <f>ROUND(I124*H124,2)</f>
        <v>0</v>
      </c>
      <c r="K124" s="231" t="s">
        <v>115</v>
      </c>
      <c r="L124" s="236"/>
      <c r="M124" s="237" t="s">
        <v>19</v>
      </c>
      <c r="N124" s="238" t="s">
        <v>43</v>
      </c>
      <c r="O124" s="84"/>
      <c r="P124" s="206">
        <f>O124*H124</f>
        <v>0</v>
      </c>
      <c r="Q124" s="206">
        <v>1</v>
      </c>
      <c r="R124" s="206">
        <f>Q124*H124</f>
        <v>495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159</v>
      </c>
      <c r="AT124" s="208" t="s">
        <v>189</v>
      </c>
      <c r="AU124" s="208" t="s">
        <v>79</v>
      </c>
      <c r="AY124" s="17" t="s">
        <v>109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77</v>
      </c>
      <c r="BK124" s="209">
        <f>ROUND(I124*H124,2)</f>
        <v>0</v>
      </c>
      <c r="BL124" s="17" t="s">
        <v>116</v>
      </c>
      <c r="BM124" s="208" t="s">
        <v>193</v>
      </c>
    </row>
    <row r="125" s="2" customFormat="1">
      <c r="A125" s="38"/>
      <c r="B125" s="39"/>
      <c r="C125" s="40"/>
      <c r="D125" s="210" t="s">
        <v>118</v>
      </c>
      <c r="E125" s="40"/>
      <c r="F125" s="211" t="s">
        <v>191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118</v>
      </c>
      <c r="AU125" s="17" t="s">
        <v>79</v>
      </c>
    </row>
    <row r="126" s="13" customFormat="1">
      <c r="A126" s="13"/>
      <c r="B126" s="218"/>
      <c r="C126" s="219"/>
      <c r="D126" s="210" t="s">
        <v>165</v>
      </c>
      <c r="E126" s="220" t="s">
        <v>19</v>
      </c>
      <c r="F126" s="221" t="s">
        <v>194</v>
      </c>
      <c r="G126" s="219"/>
      <c r="H126" s="222">
        <v>495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165</v>
      </c>
      <c r="AU126" s="228" t="s">
        <v>79</v>
      </c>
      <c r="AV126" s="13" t="s">
        <v>79</v>
      </c>
      <c r="AW126" s="13" t="s">
        <v>33</v>
      </c>
      <c r="AX126" s="13" t="s">
        <v>77</v>
      </c>
      <c r="AY126" s="228" t="s">
        <v>109</v>
      </c>
    </row>
    <row r="127" s="2" customFormat="1" ht="16.5" customHeight="1">
      <c r="A127" s="38"/>
      <c r="B127" s="39"/>
      <c r="C127" s="197" t="s">
        <v>195</v>
      </c>
      <c r="D127" s="197" t="s">
        <v>111</v>
      </c>
      <c r="E127" s="198" t="s">
        <v>196</v>
      </c>
      <c r="F127" s="199" t="s">
        <v>197</v>
      </c>
      <c r="G127" s="200" t="s">
        <v>114</v>
      </c>
      <c r="H127" s="201">
        <v>495</v>
      </c>
      <c r="I127" s="202"/>
      <c r="J127" s="203">
        <f>ROUND(I127*H127,2)</f>
        <v>0</v>
      </c>
      <c r="K127" s="199" t="s">
        <v>115</v>
      </c>
      <c r="L127" s="44"/>
      <c r="M127" s="204" t="s">
        <v>19</v>
      </c>
      <c r="N127" s="205" t="s">
        <v>43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116</v>
      </c>
      <c r="AT127" s="208" t="s">
        <v>111</v>
      </c>
      <c r="AU127" s="208" t="s">
        <v>79</v>
      </c>
      <c r="AY127" s="17" t="s">
        <v>109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77</v>
      </c>
      <c r="BK127" s="209">
        <f>ROUND(I127*H127,2)</f>
        <v>0</v>
      </c>
      <c r="BL127" s="17" t="s">
        <v>116</v>
      </c>
      <c r="BM127" s="208" t="s">
        <v>198</v>
      </c>
    </row>
    <row r="128" s="2" customFormat="1">
      <c r="A128" s="38"/>
      <c r="B128" s="39"/>
      <c r="C128" s="40"/>
      <c r="D128" s="210" t="s">
        <v>118</v>
      </c>
      <c r="E128" s="40"/>
      <c r="F128" s="211" t="s">
        <v>199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118</v>
      </c>
      <c r="AU128" s="17" t="s">
        <v>79</v>
      </c>
    </row>
    <row r="129" s="2" customFormat="1">
      <c r="A129" s="38"/>
      <c r="B129" s="39"/>
      <c r="C129" s="40"/>
      <c r="D129" s="215" t="s">
        <v>120</v>
      </c>
      <c r="E129" s="40"/>
      <c r="F129" s="216" t="s">
        <v>200</v>
      </c>
      <c r="G129" s="40"/>
      <c r="H129" s="40"/>
      <c r="I129" s="212"/>
      <c r="J129" s="40"/>
      <c r="K129" s="40"/>
      <c r="L129" s="44"/>
      <c r="M129" s="213"/>
      <c r="N129" s="21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120</v>
      </c>
      <c r="AU129" s="17" t="s">
        <v>79</v>
      </c>
    </row>
    <row r="130" s="13" customFormat="1">
      <c r="A130" s="13"/>
      <c r="B130" s="218"/>
      <c r="C130" s="219"/>
      <c r="D130" s="210" t="s">
        <v>165</v>
      </c>
      <c r="E130" s="220" t="s">
        <v>19</v>
      </c>
      <c r="F130" s="221" t="s">
        <v>201</v>
      </c>
      <c r="G130" s="219"/>
      <c r="H130" s="222">
        <v>495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165</v>
      </c>
      <c r="AU130" s="228" t="s">
        <v>79</v>
      </c>
      <c r="AV130" s="13" t="s">
        <v>79</v>
      </c>
      <c r="AW130" s="13" t="s">
        <v>33</v>
      </c>
      <c r="AX130" s="13" t="s">
        <v>77</v>
      </c>
      <c r="AY130" s="228" t="s">
        <v>109</v>
      </c>
    </row>
    <row r="131" s="12" customFormat="1" ht="22.8" customHeight="1">
      <c r="A131" s="12"/>
      <c r="B131" s="181"/>
      <c r="C131" s="182"/>
      <c r="D131" s="183" t="s">
        <v>71</v>
      </c>
      <c r="E131" s="195" t="s">
        <v>141</v>
      </c>
      <c r="F131" s="195" t="s">
        <v>202</v>
      </c>
      <c r="G131" s="182"/>
      <c r="H131" s="182"/>
      <c r="I131" s="185"/>
      <c r="J131" s="196">
        <f>BK131</f>
        <v>0</v>
      </c>
      <c r="K131" s="182"/>
      <c r="L131" s="187"/>
      <c r="M131" s="188"/>
      <c r="N131" s="189"/>
      <c r="O131" s="189"/>
      <c r="P131" s="190">
        <f>SUM(P132:P135)</f>
        <v>0</v>
      </c>
      <c r="Q131" s="189"/>
      <c r="R131" s="190">
        <f>SUM(R132:R135)</f>
        <v>28.462499999999999</v>
      </c>
      <c r="S131" s="189"/>
      <c r="T131" s="191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2" t="s">
        <v>77</v>
      </c>
      <c r="AT131" s="193" t="s">
        <v>71</v>
      </c>
      <c r="AU131" s="193" t="s">
        <v>77</v>
      </c>
      <c r="AY131" s="192" t="s">
        <v>109</v>
      </c>
      <c r="BK131" s="194">
        <f>SUM(BK132:BK135)</f>
        <v>0</v>
      </c>
    </row>
    <row r="132" s="2" customFormat="1" ht="16.5" customHeight="1">
      <c r="A132" s="38"/>
      <c r="B132" s="39"/>
      <c r="C132" s="197" t="s">
        <v>203</v>
      </c>
      <c r="D132" s="197" t="s">
        <v>111</v>
      </c>
      <c r="E132" s="198" t="s">
        <v>204</v>
      </c>
      <c r="F132" s="199" t="s">
        <v>205</v>
      </c>
      <c r="G132" s="200" t="s">
        <v>114</v>
      </c>
      <c r="H132" s="201">
        <v>82.5</v>
      </c>
      <c r="I132" s="202"/>
      <c r="J132" s="203">
        <f>ROUND(I132*H132,2)</f>
        <v>0</v>
      </c>
      <c r="K132" s="199" t="s">
        <v>115</v>
      </c>
      <c r="L132" s="44"/>
      <c r="M132" s="204" t="s">
        <v>19</v>
      </c>
      <c r="N132" s="205" t="s">
        <v>43</v>
      </c>
      <c r="O132" s="84"/>
      <c r="P132" s="206">
        <f>O132*H132</f>
        <v>0</v>
      </c>
      <c r="Q132" s="206">
        <v>0.34499999999999997</v>
      </c>
      <c r="R132" s="206">
        <f>Q132*H132</f>
        <v>28.462499999999999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116</v>
      </c>
      <c r="AT132" s="208" t="s">
        <v>111</v>
      </c>
      <c r="AU132" s="208" t="s">
        <v>79</v>
      </c>
      <c r="AY132" s="17" t="s">
        <v>109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77</v>
      </c>
      <c r="BK132" s="209">
        <f>ROUND(I132*H132,2)</f>
        <v>0</v>
      </c>
      <c r="BL132" s="17" t="s">
        <v>116</v>
      </c>
      <c r="BM132" s="208" t="s">
        <v>206</v>
      </c>
    </row>
    <row r="133" s="2" customFormat="1">
      <c r="A133" s="38"/>
      <c r="B133" s="39"/>
      <c r="C133" s="40"/>
      <c r="D133" s="210" t="s">
        <v>118</v>
      </c>
      <c r="E133" s="40"/>
      <c r="F133" s="211" t="s">
        <v>207</v>
      </c>
      <c r="G133" s="40"/>
      <c r="H133" s="40"/>
      <c r="I133" s="212"/>
      <c r="J133" s="40"/>
      <c r="K133" s="40"/>
      <c r="L133" s="44"/>
      <c r="M133" s="213"/>
      <c r="N133" s="21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118</v>
      </c>
      <c r="AU133" s="17" t="s">
        <v>79</v>
      </c>
    </row>
    <row r="134" s="2" customFormat="1">
      <c r="A134" s="38"/>
      <c r="B134" s="39"/>
      <c r="C134" s="40"/>
      <c r="D134" s="215" t="s">
        <v>120</v>
      </c>
      <c r="E134" s="40"/>
      <c r="F134" s="216" t="s">
        <v>208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120</v>
      </c>
      <c r="AU134" s="17" t="s">
        <v>79</v>
      </c>
    </row>
    <row r="135" s="13" customFormat="1">
      <c r="A135" s="13"/>
      <c r="B135" s="218"/>
      <c r="C135" s="219"/>
      <c r="D135" s="210" t="s">
        <v>165</v>
      </c>
      <c r="E135" s="220" t="s">
        <v>19</v>
      </c>
      <c r="F135" s="221" t="s">
        <v>209</v>
      </c>
      <c r="G135" s="219"/>
      <c r="H135" s="222">
        <v>82.5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165</v>
      </c>
      <c r="AU135" s="228" t="s">
        <v>79</v>
      </c>
      <c r="AV135" s="13" t="s">
        <v>79</v>
      </c>
      <c r="AW135" s="13" t="s">
        <v>33</v>
      </c>
      <c r="AX135" s="13" t="s">
        <v>77</v>
      </c>
      <c r="AY135" s="228" t="s">
        <v>109</v>
      </c>
    </row>
    <row r="136" s="12" customFormat="1" ht="22.8" customHeight="1">
      <c r="A136" s="12"/>
      <c r="B136" s="181"/>
      <c r="C136" s="182"/>
      <c r="D136" s="183" t="s">
        <v>71</v>
      </c>
      <c r="E136" s="195" t="s">
        <v>167</v>
      </c>
      <c r="F136" s="195" t="s">
        <v>210</v>
      </c>
      <c r="G136" s="182"/>
      <c r="H136" s="182"/>
      <c r="I136" s="185"/>
      <c r="J136" s="196">
        <f>BK136</f>
        <v>0</v>
      </c>
      <c r="K136" s="182"/>
      <c r="L136" s="187"/>
      <c r="M136" s="188"/>
      <c r="N136" s="189"/>
      <c r="O136" s="189"/>
      <c r="P136" s="190">
        <f>SUM(P137:P156)</f>
        <v>0</v>
      </c>
      <c r="Q136" s="189"/>
      <c r="R136" s="190">
        <f>SUM(R137:R156)</f>
        <v>0.056924999999999996</v>
      </c>
      <c r="S136" s="189"/>
      <c r="T136" s="191">
        <f>SUM(T137:T156)</f>
        <v>981.65655000000004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2" t="s">
        <v>77</v>
      </c>
      <c r="AT136" s="193" t="s">
        <v>71</v>
      </c>
      <c r="AU136" s="193" t="s">
        <v>77</v>
      </c>
      <c r="AY136" s="192" t="s">
        <v>109</v>
      </c>
      <c r="BK136" s="194">
        <f>SUM(BK137:BK156)</f>
        <v>0</v>
      </c>
    </row>
    <row r="137" s="2" customFormat="1" ht="21.75" customHeight="1">
      <c r="A137" s="38"/>
      <c r="B137" s="39"/>
      <c r="C137" s="197" t="s">
        <v>8</v>
      </c>
      <c r="D137" s="197" t="s">
        <v>111</v>
      </c>
      <c r="E137" s="198" t="s">
        <v>211</v>
      </c>
      <c r="F137" s="199" t="s">
        <v>212</v>
      </c>
      <c r="G137" s="200" t="s">
        <v>114</v>
      </c>
      <c r="H137" s="201">
        <v>481.07999999999998</v>
      </c>
      <c r="I137" s="202"/>
      <c r="J137" s="203">
        <f>ROUND(I137*H137,2)</f>
        <v>0</v>
      </c>
      <c r="K137" s="199" t="s">
        <v>115</v>
      </c>
      <c r="L137" s="44"/>
      <c r="M137" s="204" t="s">
        <v>19</v>
      </c>
      <c r="N137" s="205" t="s">
        <v>43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116</v>
      </c>
      <c r="AT137" s="208" t="s">
        <v>111</v>
      </c>
      <c r="AU137" s="208" t="s">
        <v>79</v>
      </c>
      <c r="AY137" s="17" t="s">
        <v>109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77</v>
      </c>
      <c r="BK137" s="209">
        <f>ROUND(I137*H137,2)</f>
        <v>0</v>
      </c>
      <c r="BL137" s="17" t="s">
        <v>116</v>
      </c>
      <c r="BM137" s="208" t="s">
        <v>213</v>
      </c>
    </row>
    <row r="138" s="2" customFormat="1">
      <c r="A138" s="38"/>
      <c r="B138" s="39"/>
      <c r="C138" s="40"/>
      <c r="D138" s="210" t="s">
        <v>118</v>
      </c>
      <c r="E138" s="40"/>
      <c r="F138" s="211" t="s">
        <v>214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118</v>
      </c>
      <c r="AU138" s="17" t="s">
        <v>79</v>
      </c>
    </row>
    <row r="139" s="2" customFormat="1">
      <c r="A139" s="38"/>
      <c r="B139" s="39"/>
      <c r="C139" s="40"/>
      <c r="D139" s="215" t="s">
        <v>120</v>
      </c>
      <c r="E139" s="40"/>
      <c r="F139" s="216" t="s">
        <v>215</v>
      </c>
      <c r="G139" s="40"/>
      <c r="H139" s="40"/>
      <c r="I139" s="212"/>
      <c r="J139" s="40"/>
      <c r="K139" s="40"/>
      <c r="L139" s="44"/>
      <c r="M139" s="213"/>
      <c r="N139" s="21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120</v>
      </c>
      <c r="AU139" s="17" t="s">
        <v>79</v>
      </c>
    </row>
    <row r="140" s="2" customFormat="1" ht="21.75" customHeight="1">
      <c r="A140" s="38"/>
      <c r="B140" s="39"/>
      <c r="C140" s="197" t="s">
        <v>216</v>
      </c>
      <c r="D140" s="197" t="s">
        <v>111</v>
      </c>
      <c r="E140" s="198" t="s">
        <v>217</v>
      </c>
      <c r="F140" s="199" t="s">
        <v>218</v>
      </c>
      <c r="G140" s="200" t="s">
        <v>114</v>
      </c>
      <c r="H140" s="201">
        <v>14432.4</v>
      </c>
      <c r="I140" s="202"/>
      <c r="J140" s="203">
        <f>ROUND(I140*H140,2)</f>
        <v>0</v>
      </c>
      <c r="K140" s="199" t="s">
        <v>115</v>
      </c>
      <c r="L140" s="44"/>
      <c r="M140" s="204" t="s">
        <v>19</v>
      </c>
      <c r="N140" s="205" t="s">
        <v>43</v>
      </c>
      <c r="O140" s="84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116</v>
      </c>
      <c r="AT140" s="208" t="s">
        <v>111</v>
      </c>
      <c r="AU140" s="208" t="s">
        <v>79</v>
      </c>
      <c r="AY140" s="17" t="s">
        <v>109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7" t="s">
        <v>77</v>
      </c>
      <c r="BK140" s="209">
        <f>ROUND(I140*H140,2)</f>
        <v>0</v>
      </c>
      <c r="BL140" s="17" t="s">
        <v>116</v>
      </c>
      <c r="BM140" s="208" t="s">
        <v>219</v>
      </c>
    </row>
    <row r="141" s="2" customFormat="1">
      <c r="A141" s="38"/>
      <c r="B141" s="39"/>
      <c r="C141" s="40"/>
      <c r="D141" s="210" t="s">
        <v>118</v>
      </c>
      <c r="E141" s="40"/>
      <c r="F141" s="211" t="s">
        <v>220</v>
      </c>
      <c r="G141" s="40"/>
      <c r="H141" s="40"/>
      <c r="I141" s="212"/>
      <c r="J141" s="40"/>
      <c r="K141" s="40"/>
      <c r="L141" s="44"/>
      <c r="M141" s="213"/>
      <c r="N141" s="21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118</v>
      </c>
      <c r="AU141" s="17" t="s">
        <v>79</v>
      </c>
    </row>
    <row r="142" s="2" customFormat="1">
      <c r="A142" s="38"/>
      <c r="B142" s="39"/>
      <c r="C142" s="40"/>
      <c r="D142" s="215" t="s">
        <v>120</v>
      </c>
      <c r="E142" s="40"/>
      <c r="F142" s="216" t="s">
        <v>221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120</v>
      </c>
      <c r="AU142" s="17" t="s">
        <v>79</v>
      </c>
    </row>
    <row r="143" s="13" customFormat="1">
      <c r="A143" s="13"/>
      <c r="B143" s="218"/>
      <c r="C143" s="219"/>
      <c r="D143" s="210" t="s">
        <v>165</v>
      </c>
      <c r="E143" s="219"/>
      <c r="F143" s="221" t="s">
        <v>222</v>
      </c>
      <c r="G143" s="219"/>
      <c r="H143" s="222">
        <v>14432.4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165</v>
      </c>
      <c r="AU143" s="228" t="s">
        <v>79</v>
      </c>
      <c r="AV143" s="13" t="s">
        <v>79</v>
      </c>
      <c r="AW143" s="13" t="s">
        <v>4</v>
      </c>
      <c r="AX143" s="13" t="s">
        <v>77</v>
      </c>
      <c r="AY143" s="228" t="s">
        <v>109</v>
      </c>
    </row>
    <row r="144" s="2" customFormat="1" ht="24.15" customHeight="1">
      <c r="A144" s="38"/>
      <c r="B144" s="39"/>
      <c r="C144" s="197" t="s">
        <v>223</v>
      </c>
      <c r="D144" s="197" t="s">
        <v>111</v>
      </c>
      <c r="E144" s="198" t="s">
        <v>224</v>
      </c>
      <c r="F144" s="199" t="s">
        <v>225</v>
      </c>
      <c r="G144" s="200" t="s">
        <v>114</v>
      </c>
      <c r="H144" s="201">
        <v>481.07999999999998</v>
      </c>
      <c r="I144" s="202"/>
      <c r="J144" s="203">
        <f>ROUND(I144*H144,2)</f>
        <v>0</v>
      </c>
      <c r="K144" s="199" t="s">
        <v>115</v>
      </c>
      <c r="L144" s="44"/>
      <c r="M144" s="204" t="s">
        <v>19</v>
      </c>
      <c r="N144" s="205" t="s">
        <v>43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116</v>
      </c>
      <c r="AT144" s="208" t="s">
        <v>111</v>
      </c>
      <c r="AU144" s="208" t="s">
        <v>79</v>
      </c>
      <c r="AY144" s="17" t="s">
        <v>109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77</v>
      </c>
      <c r="BK144" s="209">
        <f>ROUND(I144*H144,2)</f>
        <v>0</v>
      </c>
      <c r="BL144" s="17" t="s">
        <v>116</v>
      </c>
      <c r="BM144" s="208" t="s">
        <v>226</v>
      </c>
    </row>
    <row r="145" s="2" customFormat="1">
      <c r="A145" s="38"/>
      <c r="B145" s="39"/>
      <c r="C145" s="40"/>
      <c r="D145" s="210" t="s">
        <v>118</v>
      </c>
      <c r="E145" s="40"/>
      <c r="F145" s="211" t="s">
        <v>227</v>
      </c>
      <c r="G145" s="40"/>
      <c r="H145" s="40"/>
      <c r="I145" s="212"/>
      <c r="J145" s="40"/>
      <c r="K145" s="40"/>
      <c r="L145" s="44"/>
      <c r="M145" s="213"/>
      <c r="N145" s="21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118</v>
      </c>
      <c r="AU145" s="17" t="s">
        <v>79</v>
      </c>
    </row>
    <row r="146" s="2" customFormat="1">
      <c r="A146" s="38"/>
      <c r="B146" s="39"/>
      <c r="C146" s="40"/>
      <c r="D146" s="215" t="s">
        <v>120</v>
      </c>
      <c r="E146" s="40"/>
      <c r="F146" s="216" t="s">
        <v>228</v>
      </c>
      <c r="G146" s="40"/>
      <c r="H146" s="40"/>
      <c r="I146" s="212"/>
      <c r="J146" s="40"/>
      <c r="K146" s="40"/>
      <c r="L146" s="44"/>
      <c r="M146" s="213"/>
      <c r="N146" s="214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120</v>
      </c>
      <c r="AU146" s="17" t="s">
        <v>79</v>
      </c>
    </row>
    <row r="147" s="2" customFormat="1" ht="16.5" customHeight="1">
      <c r="A147" s="38"/>
      <c r="B147" s="39"/>
      <c r="C147" s="197" t="s">
        <v>229</v>
      </c>
      <c r="D147" s="197" t="s">
        <v>111</v>
      </c>
      <c r="E147" s="198" t="s">
        <v>230</v>
      </c>
      <c r="F147" s="199" t="s">
        <v>231</v>
      </c>
      <c r="G147" s="200" t="s">
        <v>182</v>
      </c>
      <c r="H147" s="201">
        <v>2804.7330000000002</v>
      </c>
      <c r="I147" s="202"/>
      <c r="J147" s="203">
        <f>ROUND(I147*H147,2)</f>
        <v>0</v>
      </c>
      <c r="K147" s="199" t="s">
        <v>115</v>
      </c>
      <c r="L147" s="44"/>
      <c r="M147" s="204" t="s">
        <v>19</v>
      </c>
      <c r="N147" s="205" t="s">
        <v>43</v>
      </c>
      <c r="O147" s="84"/>
      <c r="P147" s="206">
        <f>O147*H147</f>
        <v>0</v>
      </c>
      <c r="Q147" s="206">
        <v>0</v>
      </c>
      <c r="R147" s="206">
        <f>Q147*H147</f>
        <v>0</v>
      </c>
      <c r="S147" s="206">
        <v>0.34999999999999998</v>
      </c>
      <c r="T147" s="207">
        <f>S147*H147</f>
        <v>981.65655000000004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8" t="s">
        <v>116</v>
      </c>
      <c r="AT147" s="208" t="s">
        <v>111</v>
      </c>
      <c r="AU147" s="208" t="s">
        <v>79</v>
      </c>
      <c r="AY147" s="17" t="s">
        <v>109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7" t="s">
        <v>77</v>
      </c>
      <c r="BK147" s="209">
        <f>ROUND(I147*H147,2)</f>
        <v>0</v>
      </c>
      <c r="BL147" s="17" t="s">
        <v>116</v>
      </c>
      <c r="BM147" s="208" t="s">
        <v>232</v>
      </c>
    </row>
    <row r="148" s="2" customFormat="1">
      <c r="A148" s="38"/>
      <c r="B148" s="39"/>
      <c r="C148" s="40"/>
      <c r="D148" s="210" t="s">
        <v>118</v>
      </c>
      <c r="E148" s="40"/>
      <c r="F148" s="211" t="s">
        <v>233</v>
      </c>
      <c r="G148" s="40"/>
      <c r="H148" s="40"/>
      <c r="I148" s="212"/>
      <c r="J148" s="40"/>
      <c r="K148" s="40"/>
      <c r="L148" s="44"/>
      <c r="M148" s="213"/>
      <c r="N148" s="21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118</v>
      </c>
      <c r="AU148" s="17" t="s">
        <v>79</v>
      </c>
    </row>
    <row r="149" s="2" customFormat="1">
      <c r="A149" s="38"/>
      <c r="B149" s="39"/>
      <c r="C149" s="40"/>
      <c r="D149" s="215" t="s">
        <v>120</v>
      </c>
      <c r="E149" s="40"/>
      <c r="F149" s="216" t="s">
        <v>234</v>
      </c>
      <c r="G149" s="40"/>
      <c r="H149" s="40"/>
      <c r="I149" s="212"/>
      <c r="J149" s="40"/>
      <c r="K149" s="40"/>
      <c r="L149" s="44"/>
      <c r="M149" s="213"/>
      <c r="N149" s="21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120</v>
      </c>
      <c r="AU149" s="17" t="s">
        <v>79</v>
      </c>
    </row>
    <row r="150" s="2" customFormat="1">
      <c r="A150" s="38"/>
      <c r="B150" s="39"/>
      <c r="C150" s="40"/>
      <c r="D150" s="210" t="s">
        <v>134</v>
      </c>
      <c r="E150" s="40"/>
      <c r="F150" s="217" t="s">
        <v>235</v>
      </c>
      <c r="G150" s="40"/>
      <c r="H150" s="40"/>
      <c r="I150" s="212"/>
      <c r="J150" s="40"/>
      <c r="K150" s="40"/>
      <c r="L150" s="44"/>
      <c r="M150" s="213"/>
      <c r="N150" s="214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134</v>
      </c>
      <c r="AU150" s="17" t="s">
        <v>79</v>
      </c>
    </row>
    <row r="151" s="13" customFormat="1">
      <c r="A151" s="13"/>
      <c r="B151" s="218"/>
      <c r="C151" s="219"/>
      <c r="D151" s="210" t="s">
        <v>165</v>
      </c>
      <c r="E151" s="220" t="s">
        <v>19</v>
      </c>
      <c r="F151" s="221" t="s">
        <v>236</v>
      </c>
      <c r="G151" s="219"/>
      <c r="H151" s="222">
        <v>2315.9250000000002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165</v>
      </c>
      <c r="AU151" s="228" t="s">
        <v>79</v>
      </c>
      <c r="AV151" s="13" t="s">
        <v>79</v>
      </c>
      <c r="AW151" s="13" t="s">
        <v>33</v>
      </c>
      <c r="AX151" s="13" t="s">
        <v>72</v>
      </c>
      <c r="AY151" s="228" t="s">
        <v>109</v>
      </c>
    </row>
    <row r="152" s="13" customFormat="1">
      <c r="A152" s="13"/>
      <c r="B152" s="218"/>
      <c r="C152" s="219"/>
      <c r="D152" s="210" t="s">
        <v>165</v>
      </c>
      <c r="E152" s="220" t="s">
        <v>19</v>
      </c>
      <c r="F152" s="221" t="s">
        <v>237</v>
      </c>
      <c r="G152" s="219"/>
      <c r="H152" s="222">
        <v>488.80799999999999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165</v>
      </c>
      <c r="AU152" s="228" t="s">
        <v>79</v>
      </c>
      <c r="AV152" s="13" t="s">
        <v>79</v>
      </c>
      <c r="AW152" s="13" t="s">
        <v>33</v>
      </c>
      <c r="AX152" s="13" t="s">
        <v>72</v>
      </c>
      <c r="AY152" s="228" t="s">
        <v>109</v>
      </c>
    </row>
    <row r="153" s="14" customFormat="1">
      <c r="A153" s="14"/>
      <c r="B153" s="239"/>
      <c r="C153" s="240"/>
      <c r="D153" s="210" t="s">
        <v>165</v>
      </c>
      <c r="E153" s="241" t="s">
        <v>19</v>
      </c>
      <c r="F153" s="242" t="s">
        <v>238</v>
      </c>
      <c r="G153" s="240"/>
      <c r="H153" s="243">
        <v>2804.7330000000002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165</v>
      </c>
      <c r="AU153" s="249" t="s">
        <v>79</v>
      </c>
      <c r="AV153" s="14" t="s">
        <v>116</v>
      </c>
      <c r="AW153" s="14" t="s">
        <v>33</v>
      </c>
      <c r="AX153" s="14" t="s">
        <v>77</v>
      </c>
      <c r="AY153" s="249" t="s">
        <v>109</v>
      </c>
    </row>
    <row r="154" s="2" customFormat="1" ht="16.5" customHeight="1">
      <c r="A154" s="38"/>
      <c r="B154" s="39"/>
      <c r="C154" s="197" t="s">
        <v>239</v>
      </c>
      <c r="D154" s="197" t="s">
        <v>111</v>
      </c>
      <c r="E154" s="198" t="s">
        <v>240</v>
      </c>
      <c r="F154" s="199" t="s">
        <v>241</v>
      </c>
      <c r="G154" s="200" t="s">
        <v>114</v>
      </c>
      <c r="H154" s="201">
        <v>82.5</v>
      </c>
      <c r="I154" s="202"/>
      <c r="J154" s="203">
        <f>ROUND(I154*H154,2)</f>
        <v>0</v>
      </c>
      <c r="K154" s="199" t="s">
        <v>115</v>
      </c>
      <c r="L154" s="44"/>
      <c r="M154" s="204" t="s">
        <v>19</v>
      </c>
      <c r="N154" s="205" t="s">
        <v>43</v>
      </c>
      <c r="O154" s="84"/>
      <c r="P154" s="206">
        <f>O154*H154</f>
        <v>0</v>
      </c>
      <c r="Q154" s="206">
        <v>0.00068999999999999997</v>
      </c>
      <c r="R154" s="206">
        <f>Q154*H154</f>
        <v>0.056924999999999996</v>
      </c>
      <c r="S154" s="206">
        <v>0</v>
      </c>
      <c r="T154" s="20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8" t="s">
        <v>116</v>
      </c>
      <c r="AT154" s="208" t="s">
        <v>111</v>
      </c>
      <c r="AU154" s="208" t="s">
        <v>79</v>
      </c>
      <c r="AY154" s="17" t="s">
        <v>109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7" t="s">
        <v>77</v>
      </c>
      <c r="BK154" s="209">
        <f>ROUND(I154*H154,2)</f>
        <v>0</v>
      </c>
      <c r="BL154" s="17" t="s">
        <v>116</v>
      </c>
      <c r="BM154" s="208" t="s">
        <v>242</v>
      </c>
    </row>
    <row r="155" s="2" customFormat="1">
      <c r="A155" s="38"/>
      <c r="B155" s="39"/>
      <c r="C155" s="40"/>
      <c r="D155" s="210" t="s">
        <v>118</v>
      </c>
      <c r="E155" s="40"/>
      <c r="F155" s="211" t="s">
        <v>243</v>
      </c>
      <c r="G155" s="40"/>
      <c r="H155" s="40"/>
      <c r="I155" s="212"/>
      <c r="J155" s="40"/>
      <c r="K155" s="40"/>
      <c r="L155" s="44"/>
      <c r="M155" s="213"/>
      <c r="N155" s="21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118</v>
      </c>
      <c r="AU155" s="17" t="s">
        <v>79</v>
      </c>
    </row>
    <row r="156" s="2" customFormat="1">
      <c r="A156" s="38"/>
      <c r="B156" s="39"/>
      <c r="C156" s="40"/>
      <c r="D156" s="215" t="s">
        <v>120</v>
      </c>
      <c r="E156" s="40"/>
      <c r="F156" s="216" t="s">
        <v>244</v>
      </c>
      <c r="G156" s="40"/>
      <c r="H156" s="40"/>
      <c r="I156" s="212"/>
      <c r="J156" s="40"/>
      <c r="K156" s="40"/>
      <c r="L156" s="44"/>
      <c r="M156" s="213"/>
      <c r="N156" s="21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120</v>
      </c>
      <c r="AU156" s="17" t="s">
        <v>79</v>
      </c>
    </row>
    <row r="157" s="12" customFormat="1" ht="22.8" customHeight="1">
      <c r="A157" s="12"/>
      <c r="B157" s="181"/>
      <c r="C157" s="182"/>
      <c r="D157" s="183" t="s">
        <v>71</v>
      </c>
      <c r="E157" s="195" t="s">
        <v>245</v>
      </c>
      <c r="F157" s="195" t="s">
        <v>246</v>
      </c>
      <c r="G157" s="182"/>
      <c r="H157" s="182"/>
      <c r="I157" s="185"/>
      <c r="J157" s="196">
        <f>BK157</f>
        <v>0</v>
      </c>
      <c r="K157" s="182"/>
      <c r="L157" s="187"/>
      <c r="M157" s="188"/>
      <c r="N157" s="189"/>
      <c r="O157" s="189"/>
      <c r="P157" s="190">
        <f>SUM(P158:P173)</f>
        <v>0</v>
      </c>
      <c r="Q157" s="189"/>
      <c r="R157" s="190">
        <f>SUM(R158:R173)</f>
        <v>0</v>
      </c>
      <c r="S157" s="189"/>
      <c r="T157" s="191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2" t="s">
        <v>77</v>
      </c>
      <c r="AT157" s="193" t="s">
        <v>71</v>
      </c>
      <c r="AU157" s="193" t="s">
        <v>77</v>
      </c>
      <c r="AY157" s="192" t="s">
        <v>109</v>
      </c>
      <c r="BK157" s="194">
        <f>SUM(BK158:BK173)</f>
        <v>0</v>
      </c>
    </row>
    <row r="158" s="2" customFormat="1" ht="16.5" customHeight="1">
      <c r="A158" s="38"/>
      <c r="B158" s="39"/>
      <c r="C158" s="197" t="s">
        <v>247</v>
      </c>
      <c r="D158" s="197" t="s">
        <v>111</v>
      </c>
      <c r="E158" s="198" t="s">
        <v>248</v>
      </c>
      <c r="F158" s="199" t="s">
        <v>249</v>
      </c>
      <c r="G158" s="200" t="s">
        <v>192</v>
      </c>
      <c r="H158" s="201">
        <v>981.65700000000004</v>
      </c>
      <c r="I158" s="202"/>
      <c r="J158" s="203">
        <f>ROUND(I158*H158,2)</f>
        <v>0</v>
      </c>
      <c r="K158" s="199" t="s">
        <v>19</v>
      </c>
      <c r="L158" s="44"/>
      <c r="M158" s="204" t="s">
        <v>19</v>
      </c>
      <c r="N158" s="205" t="s">
        <v>43</v>
      </c>
      <c r="O158" s="84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8" t="s">
        <v>116</v>
      </c>
      <c r="AT158" s="208" t="s">
        <v>111</v>
      </c>
      <c r="AU158" s="208" t="s">
        <v>79</v>
      </c>
      <c r="AY158" s="17" t="s">
        <v>109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7" t="s">
        <v>77</v>
      </c>
      <c r="BK158" s="209">
        <f>ROUND(I158*H158,2)</f>
        <v>0</v>
      </c>
      <c r="BL158" s="17" t="s">
        <v>116</v>
      </c>
      <c r="BM158" s="208" t="s">
        <v>250</v>
      </c>
    </row>
    <row r="159" s="2" customFormat="1">
      <c r="A159" s="38"/>
      <c r="B159" s="39"/>
      <c r="C159" s="40"/>
      <c r="D159" s="210" t="s">
        <v>118</v>
      </c>
      <c r="E159" s="40"/>
      <c r="F159" s="211" t="s">
        <v>249</v>
      </c>
      <c r="G159" s="40"/>
      <c r="H159" s="40"/>
      <c r="I159" s="212"/>
      <c r="J159" s="40"/>
      <c r="K159" s="40"/>
      <c r="L159" s="44"/>
      <c r="M159" s="213"/>
      <c r="N159" s="21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118</v>
      </c>
      <c r="AU159" s="17" t="s">
        <v>79</v>
      </c>
    </row>
    <row r="160" s="2" customFormat="1">
      <c r="A160" s="38"/>
      <c r="B160" s="39"/>
      <c r="C160" s="40"/>
      <c r="D160" s="210" t="s">
        <v>134</v>
      </c>
      <c r="E160" s="40"/>
      <c r="F160" s="217" t="s">
        <v>251</v>
      </c>
      <c r="G160" s="40"/>
      <c r="H160" s="40"/>
      <c r="I160" s="212"/>
      <c r="J160" s="40"/>
      <c r="K160" s="40"/>
      <c r="L160" s="44"/>
      <c r="M160" s="213"/>
      <c r="N160" s="21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134</v>
      </c>
      <c r="AU160" s="17" t="s">
        <v>79</v>
      </c>
    </row>
    <row r="161" s="2" customFormat="1" ht="16.5" customHeight="1">
      <c r="A161" s="38"/>
      <c r="B161" s="39"/>
      <c r="C161" s="197" t="s">
        <v>7</v>
      </c>
      <c r="D161" s="197" t="s">
        <v>111</v>
      </c>
      <c r="E161" s="198" t="s">
        <v>252</v>
      </c>
      <c r="F161" s="199" t="s">
        <v>253</v>
      </c>
      <c r="G161" s="200" t="s">
        <v>192</v>
      </c>
      <c r="H161" s="201">
        <v>1006.407</v>
      </c>
      <c r="I161" s="202"/>
      <c r="J161" s="203">
        <f>ROUND(I161*H161,2)</f>
        <v>0</v>
      </c>
      <c r="K161" s="199" t="s">
        <v>115</v>
      </c>
      <c r="L161" s="44"/>
      <c r="M161" s="204" t="s">
        <v>19</v>
      </c>
      <c r="N161" s="205" t="s">
        <v>43</v>
      </c>
      <c r="O161" s="84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116</v>
      </c>
      <c r="AT161" s="208" t="s">
        <v>111</v>
      </c>
      <c r="AU161" s="208" t="s">
        <v>79</v>
      </c>
      <c r="AY161" s="17" t="s">
        <v>109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77</v>
      </c>
      <c r="BK161" s="209">
        <f>ROUND(I161*H161,2)</f>
        <v>0</v>
      </c>
      <c r="BL161" s="17" t="s">
        <v>116</v>
      </c>
      <c r="BM161" s="208" t="s">
        <v>254</v>
      </c>
    </row>
    <row r="162" s="2" customFormat="1">
      <c r="A162" s="38"/>
      <c r="B162" s="39"/>
      <c r="C162" s="40"/>
      <c r="D162" s="210" t="s">
        <v>118</v>
      </c>
      <c r="E162" s="40"/>
      <c r="F162" s="211" t="s">
        <v>255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118</v>
      </c>
      <c r="AU162" s="17" t="s">
        <v>79</v>
      </c>
    </row>
    <row r="163" s="2" customFormat="1">
      <c r="A163" s="38"/>
      <c r="B163" s="39"/>
      <c r="C163" s="40"/>
      <c r="D163" s="215" t="s">
        <v>120</v>
      </c>
      <c r="E163" s="40"/>
      <c r="F163" s="216" t="s">
        <v>256</v>
      </c>
      <c r="G163" s="40"/>
      <c r="H163" s="40"/>
      <c r="I163" s="212"/>
      <c r="J163" s="40"/>
      <c r="K163" s="40"/>
      <c r="L163" s="44"/>
      <c r="M163" s="213"/>
      <c r="N163" s="21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120</v>
      </c>
      <c r="AU163" s="17" t="s">
        <v>79</v>
      </c>
    </row>
    <row r="164" s="2" customFormat="1" ht="16.5" customHeight="1">
      <c r="A164" s="38"/>
      <c r="B164" s="39"/>
      <c r="C164" s="197" t="s">
        <v>257</v>
      </c>
      <c r="D164" s="197" t="s">
        <v>111</v>
      </c>
      <c r="E164" s="198" t="s">
        <v>258</v>
      </c>
      <c r="F164" s="199" t="s">
        <v>259</v>
      </c>
      <c r="G164" s="200" t="s">
        <v>192</v>
      </c>
      <c r="H164" s="201">
        <v>10064.07</v>
      </c>
      <c r="I164" s="202"/>
      <c r="J164" s="203">
        <f>ROUND(I164*H164,2)</f>
        <v>0</v>
      </c>
      <c r="K164" s="199" t="s">
        <v>115</v>
      </c>
      <c r="L164" s="44"/>
      <c r="M164" s="204" t="s">
        <v>19</v>
      </c>
      <c r="N164" s="205" t="s">
        <v>43</v>
      </c>
      <c r="O164" s="84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8" t="s">
        <v>116</v>
      </c>
      <c r="AT164" s="208" t="s">
        <v>111</v>
      </c>
      <c r="AU164" s="208" t="s">
        <v>79</v>
      </c>
      <c r="AY164" s="17" t="s">
        <v>109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7" t="s">
        <v>77</v>
      </c>
      <c r="BK164" s="209">
        <f>ROUND(I164*H164,2)</f>
        <v>0</v>
      </c>
      <c r="BL164" s="17" t="s">
        <v>116</v>
      </c>
      <c r="BM164" s="208" t="s">
        <v>260</v>
      </c>
    </row>
    <row r="165" s="2" customFormat="1">
      <c r="A165" s="38"/>
      <c r="B165" s="39"/>
      <c r="C165" s="40"/>
      <c r="D165" s="210" t="s">
        <v>118</v>
      </c>
      <c r="E165" s="40"/>
      <c r="F165" s="211" t="s">
        <v>261</v>
      </c>
      <c r="G165" s="40"/>
      <c r="H165" s="40"/>
      <c r="I165" s="212"/>
      <c r="J165" s="40"/>
      <c r="K165" s="40"/>
      <c r="L165" s="44"/>
      <c r="M165" s="213"/>
      <c r="N165" s="21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118</v>
      </c>
      <c r="AU165" s="17" t="s">
        <v>79</v>
      </c>
    </row>
    <row r="166" s="2" customFormat="1">
      <c r="A166" s="38"/>
      <c r="B166" s="39"/>
      <c r="C166" s="40"/>
      <c r="D166" s="215" t="s">
        <v>120</v>
      </c>
      <c r="E166" s="40"/>
      <c r="F166" s="216" t="s">
        <v>262</v>
      </c>
      <c r="G166" s="40"/>
      <c r="H166" s="40"/>
      <c r="I166" s="212"/>
      <c r="J166" s="40"/>
      <c r="K166" s="40"/>
      <c r="L166" s="44"/>
      <c r="M166" s="213"/>
      <c r="N166" s="21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120</v>
      </c>
      <c r="AU166" s="17" t="s">
        <v>79</v>
      </c>
    </row>
    <row r="167" s="2" customFormat="1">
      <c r="A167" s="38"/>
      <c r="B167" s="39"/>
      <c r="C167" s="40"/>
      <c r="D167" s="210" t="s">
        <v>134</v>
      </c>
      <c r="E167" s="40"/>
      <c r="F167" s="217" t="s">
        <v>263</v>
      </c>
      <c r="G167" s="40"/>
      <c r="H167" s="40"/>
      <c r="I167" s="212"/>
      <c r="J167" s="40"/>
      <c r="K167" s="40"/>
      <c r="L167" s="44"/>
      <c r="M167" s="213"/>
      <c r="N167" s="21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134</v>
      </c>
      <c r="AU167" s="17" t="s">
        <v>79</v>
      </c>
    </row>
    <row r="168" s="13" customFormat="1">
      <c r="A168" s="13"/>
      <c r="B168" s="218"/>
      <c r="C168" s="219"/>
      <c r="D168" s="210" t="s">
        <v>165</v>
      </c>
      <c r="E168" s="220" t="s">
        <v>19</v>
      </c>
      <c r="F168" s="221" t="s">
        <v>264</v>
      </c>
      <c r="G168" s="219"/>
      <c r="H168" s="222">
        <v>10064.07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165</v>
      </c>
      <c r="AU168" s="228" t="s">
        <v>79</v>
      </c>
      <c r="AV168" s="13" t="s">
        <v>79</v>
      </c>
      <c r="AW168" s="13" t="s">
        <v>33</v>
      </c>
      <c r="AX168" s="13" t="s">
        <v>77</v>
      </c>
      <c r="AY168" s="228" t="s">
        <v>109</v>
      </c>
    </row>
    <row r="169" s="2" customFormat="1" ht="24.15" customHeight="1">
      <c r="A169" s="38"/>
      <c r="B169" s="39"/>
      <c r="C169" s="197" t="s">
        <v>265</v>
      </c>
      <c r="D169" s="197" t="s">
        <v>111</v>
      </c>
      <c r="E169" s="198" t="s">
        <v>266</v>
      </c>
      <c r="F169" s="199" t="s">
        <v>267</v>
      </c>
      <c r="G169" s="200" t="s">
        <v>192</v>
      </c>
      <c r="H169" s="201">
        <v>981.65700000000004</v>
      </c>
      <c r="I169" s="202"/>
      <c r="J169" s="203">
        <f>ROUND(I169*H169,2)</f>
        <v>0</v>
      </c>
      <c r="K169" s="199" t="s">
        <v>115</v>
      </c>
      <c r="L169" s="44"/>
      <c r="M169" s="204" t="s">
        <v>19</v>
      </c>
      <c r="N169" s="205" t="s">
        <v>43</v>
      </c>
      <c r="O169" s="84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116</v>
      </c>
      <c r="AT169" s="208" t="s">
        <v>111</v>
      </c>
      <c r="AU169" s="208" t="s">
        <v>79</v>
      </c>
      <c r="AY169" s="17" t="s">
        <v>109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77</v>
      </c>
      <c r="BK169" s="209">
        <f>ROUND(I169*H169,2)</f>
        <v>0</v>
      </c>
      <c r="BL169" s="17" t="s">
        <v>116</v>
      </c>
      <c r="BM169" s="208" t="s">
        <v>268</v>
      </c>
    </row>
    <row r="170" s="2" customFormat="1">
      <c r="A170" s="38"/>
      <c r="B170" s="39"/>
      <c r="C170" s="40"/>
      <c r="D170" s="210" t="s">
        <v>118</v>
      </c>
      <c r="E170" s="40"/>
      <c r="F170" s="211" t="s">
        <v>269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118</v>
      </c>
      <c r="AU170" s="17" t="s">
        <v>79</v>
      </c>
    </row>
    <row r="171" s="2" customFormat="1">
      <c r="A171" s="38"/>
      <c r="B171" s="39"/>
      <c r="C171" s="40"/>
      <c r="D171" s="215" t="s">
        <v>120</v>
      </c>
      <c r="E171" s="40"/>
      <c r="F171" s="216" t="s">
        <v>270</v>
      </c>
      <c r="G171" s="40"/>
      <c r="H171" s="40"/>
      <c r="I171" s="212"/>
      <c r="J171" s="40"/>
      <c r="K171" s="40"/>
      <c r="L171" s="44"/>
      <c r="M171" s="213"/>
      <c r="N171" s="214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120</v>
      </c>
      <c r="AU171" s="17" t="s">
        <v>79</v>
      </c>
    </row>
    <row r="172" s="2" customFormat="1">
      <c r="A172" s="38"/>
      <c r="B172" s="39"/>
      <c r="C172" s="40"/>
      <c r="D172" s="210" t="s">
        <v>134</v>
      </c>
      <c r="E172" s="40"/>
      <c r="F172" s="217" t="s">
        <v>271</v>
      </c>
      <c r="G172" s="40"/>
      <c r="H172" s="40"/>
      <c r="I172" s="212"/>
      <c r="J172" s="40"/>
      <c r="K172" s="40"/>
      <c r="L172" s="44"/>
      <c r="M172" s="213"/>
      <c r="N172" s="21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134</v>
      </c>
      <c r="AU172" s="17" t="s">
        <v>79</v>
      </c>
    </row>
    <row r="173" s="13" customFormat="1">
      <c r="A173" s="13"/>
      <c r="B173" s="218"/>
      <c r="C173" s="219"/>
      <c r="D173" s="210" t="s">
        <v>165</v>
      </c>
      <c r="E173" s="220" t="s">
        <v>19</v>
      </c>
      <c r="F173" s="221" t="s">
        <v>272</v>
      </c>
      <c r="G173" s="219"/>
      <c r="H173" s="222">
        <v>981.65700000000004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165</v>
      </c>
      <c r="AU173" s="228" t="s">
        <v>79</v>
      </c>
      <c r="AV173" s="13" t="s">
        <v>79</v>
      </c>
      <c r="AW173" s="13" t="s">
        <v>33</v>
      </c>
      <c r="AX173" s="13" t="s">
        <v>77</v>
      </c>
      <c r="AY173" s="228" t="s">
        <v>109</v>
      </c>
    </row>
    <row r="174" s="12" customFormat="1" ht="25.92" customHeight="1">
      <c r="A174" s="12"/>
      <c r="B174" s="181"/>
      <c r="C174" s="182"/>
      <c r="D174" s="183" t="s">
        <v>71</v>
      </c>
      <c r="E174" s="184" t="s">
        <v>273</v>
      </c>
      <c r="F174" s="184" t="s">
        <v>274</v>
      </c>
      <c r="G174" s="182"/>
      <c r="H174" s="182"/>
      <c r="I174" s="185"/>
      <c r="J174" s="186">
        <f>BK174</f>
        <v>0</v>
      </c>
      <c r="K174" s="182"/>
      <c r="L174" s="187"/>
      <c r="M174" s="188"/>
      <c r="N174" s="189"/>
      <c r="O174" s="189"/>
      <c r="P174" s="190">
        <f>P175+P178+P185</f>
        <v>0</v>
      </c>
      <c r="Q174" s="189"/>
      <c r="R174" s="190">
        <f>R175+R178+R185</f>
        <v>0</v>
      </c>
      <c r="S174" s="189"/>
      <c r="T174" s="191">
        <f>T175+T178+T185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2" t="s">
        <v>141</v>
      </c>
      <c r="AT174" s="193" t="s">
        <v>71</v>
      </c>
      <c r="AU174" s="193" t="s">
        <v>72</v>
      </c>
      <c r="AY174" s="192" t="s">
        <v>109</v>
      </c>
      <c r="BK174" s="194">
        <f>BK175+BK178+BK185</f>
        <v>0</v>
      </c>
    </row>
    <row r="175" s="12" customFormat="1" ht="22.8" customHeight="1">
      <c r="A175" s="12"/>
      <c r="B175" s="181"/>
      <c r="C175" s="182"/>
      <c r="D175" s="183" t="s">
        <v>71</v>
      </c>
      <c r="E175" s="195" t="s">
        <v>275</v>
      </c>
      <c r="F175" s="195" t="s">
        <v>276</v>
      </c>
      <c r="G175" s="182"/>
      <c r="H175" s="182"/>
      <c r="I175" s="185"/>
      <c r="J175" s="196">
        <f>BK175</f>
        <v>0</v>
      </c>
      <c r="K175" s="182"/>
      <c r="L175" s="187"/>
      <c r="M175" s="188"/>
      <c r="N175" s="189"/>
      <c r="O175" s="189"/>
      <c r="P175" s="190">
        <f>SUM(P176:P177)</f>
        <v>0</v>
      </c>
      <c r="Q175" s="189"/>
      <c r="R175" s="190">
        <f>SUM(R176:R177)</f>
        <v>0</v>
      </c>
      <c r="S175" s="189"/>
      <c r="T175" s="191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2" t="s">
        <v>141</v>
      </c>
      <c r="AT175" s="193" t="s">
        <v>71</v>
      </c>
      <c r="AU175" s="193" t="s">
        <v>77</v>
      </c>
      <c r="AY175" s="192" t="s">
        <v>109</v>
      </c>
      <c r="BK175" s="194">
        <f>SUM(BK176:BK177)</f>
        <v>0</v>
      </c>
    </row>
    <row r="176" s="2" customFormat="1" ht="16.5" customHeight="1">
      <c r="A176" s="38"/>
      <c r="B176" s="39"/>
      <c r="C176" s="197" t="s">
        <v>277</v>
      </c>
      <c r="D176" s="197" t="s">
        <v>111</v>
      </c>
      <c r="E176" s="198" t="s">
        <v>278</v>
      </c>
      <c r="F176" s="199" t="s">
        <v>279</v>
      </c>
      <c r="G176" s="200" t="s">
        <v>280</v>
      </c>
      <c r="H176" s="201">
        <v>1</v>
      </c>
      <c r="I176" s="202"/>
      <c r="J176" s="203">
        <f>ROUND(I176*H176,2)</f>
        <v>0</v>
      </c>
      <c r="K176" s="199" t="s">
        <v>19</v>
      </c>
      <c r="L176" s="44"/>
      <c r="M176" s="204" t="s">
        <v>19</v>
      </c>
      <c r="N176" s="205" t="s">
        <v>43</v>
      </c>
      <c r="O176" s="84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8" t="s">
        <v>281</v>
      </c>
      <c r="AT176" s="208" t="s">
        <v>111</v>
      </c>
      <c r="AU176" s="208" t="s">
        <v>79</v>
      </c>
      <c r="AY176" s="17" t="s">
        <v>109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7" t="s">
        <v>77</v>
      </c>
      <c r="BK176" s="209">
        <f>ROUND(I176*H176,2)</f>
        <v>0</v>
      </c>
      <c r="BL176" s="17" t="s">
        <v>281</v>
      </c>
      <c r="BM176" s="208" t="s">
        <v>282</v>
      </c>
    </row>
    <row r="177" s="2" customFormat="1">
      <c r="A177" s="38"/>
      <c r="B177" s="39"/>
      <c r="C177" s="40"/>
      <c r="D177" s="210" t="s">
        <v>118</v>
      </c>
      <c r="E177" s="40"/>
      <c r="F177" s="211" t="s">
        <v>279</v>
      </c>
      <c r="G177" s="40"/>
      <c r="H177" s="40"/>
      <c r="I177" s="212"/>
      <c r="J177" s="40"/>
      <c r="K177" s="40"/>
      <c r="L177" s="44"/>
      <c r="M177" s="213"/>
      <c r="N177" s="21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118</v>
      </c>
      <c r="AU177" s="17" t="s">
        <v>79</v>
      </c>
    </row>
    <row r="178" s="12" customFormat="1" ht="22.8" customHeight="1">
      <c r="A178" s="12"/>
      <c r="B178" s="181"/>
      <c r="C178" s="182"/>
      <c r="D178" s="183" t="s">
        <v>71</v>
      </c>
      <c r="E178" s="195" t="s">
        <v>283</v>
      </c>
      <c r="F178" s="195" t="s">
        <v>284</v>
      </c>
      <c r="G178" s="182"/>
      <c r="H178" s="182"/>
      <c r="I178" s="185"/>
      <c r="J178" s="196">
        <f>BK178</f>
        <v>0</v>
      </c>
      <c r="K178" s="182"/>
      <c r="L178" s="187"/>
      <c r="M178" s="188"/>
      <c r="N178" s="189"/>
      <c r="O178" s="189"/>
      <c r="P178" s="190">
        <f>SUM(P179:P184)</f>
        <v>0</v>
      </c>
      <c r="Q178" s="189"/>
      <c r="R178" s="190">
        <f>SUM(R179:R184)</f>
        <v>0</v>
      </c>
      <c r="S178" s="189"/>
      <c r="T178" s="191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2" t="s">
        <v>141</v>
      </c>
      <c r="AT178" s="193" t="s">
        <v>71</v>
      </c>
      <c r="AU178" s="193" t="s">
        <v>77</v>
      </c>
      <c r="AY178" s="192" t="s">
        <v>109</v>
      </c>
      <c r="BK178" s="194">
        <f>SUM(BK179:BK184)</f>
        <v>0</v>
      </c>
    </row>
    <row r="179" s="2" customFormat="1" ht="16.5" customHeight="1">
      <c r="A179" s="38"/>
      <c r="B179" s="39"/>
      <c r="C179" s="197" t="s">
        <v>285</v>
      </c>
      <c r="D179" s="197" t="s">
        <v>111</v>
      </c>
      <c r="E179" s="198" t="s">
        <v>286</v>
      </c>
      <c r="F179" s="199" t="s">
        <v>287</v>
      </c>
      <c r="G179" s="200" t="s">
        <v>280</v>
      </c>
      <c r="H179" s="201">
        <v>1</v>
      </c>
      <c r="I179" s="202"/>
      <c r="J179" s="203">
        <f>ROUND(I179*H179,2)</f>
        <v>0</v>
      </c>
      <c r="K179" s="199" t="s">
        <v>115</v>
      </c>
      <c r="L179" s="44"/>
      <c r="M179" s="204" t="s">
        <v>19</v>
      </c>
      <c r="N179" s="205" t="s">
        <v>43</v>
      </c>
      <c r="O179" s="84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8" t="s">
        <v>281</v>
      </c>
      <c r="AT179" s="208" t="s">
        <v>111</v>
      </c>
      <c r="AU179" s="208" t="s">
        <v>79</v>
      </c>
      <c r="AY179" s="17" t="s">
        <v>109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7" t="s">
        <v>77</v>
      </c>
      <c r="BK179" s="209">
        <f>ROUND(I179*H179,2)</f>
        <v>0</v>
      </c>
      <c r="BL179" s="17" t="s">
        <v>281</v>
      </c>
      <c r="BM179" s="208" t="s">
        <v>288</v>
      </c>
    </row>
    <row r="180" s="2" customFormat="1">
      <c r="A180" s="38"/>
      <c r="B180" s="39"/>
      <c r="C180" s="40"/>
      <c r="D180" s="210" t="s">
        <v>118</v>
      </c>
      <c r="E180" s="40"/>
      <c r="F180" s="211" t="s">
        <v>287</v>
      </c>
      <c r="G180" s="40"/>
      <c r="H180" s="40"/>
      <c r="I180" s="212"/>
      <c r="J180" s="40"/>
      <c r="K180" s="40"/>
      <c r="L180" s="44"/>
      <c r="M180" s="213"/>
      <c r="N180" s="214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118</v>
      </c>
      <c r="AU180" s="17" t="s">
        <v>79</v>
      </c>
    </row>
    <row r="181" s="2" customFormat="1">
      <c r="A181" s="38"/>
      <c r="B181" s="39"/>
      <c r="C181" s="40"/>
      <c r="D181" s="215" t="s">
        <v>120</v>
      </c>
      <c r="E181" s="40"/>
      <c r="F181" s="216" t="s">
        <v>289</v>
      </c>
      <c r="G181" s="40"/>
      <c r="H181" s="40"/>
      <c r="I181" s="212"/>
      <c r="J181" s="40"/>
      <c r="K181" s="40"/>
      <c r="L181" s="44"/>
      <c r="M181" s="213"/>
      <c r="N181" s="214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120</v>
      </c>
      <c r="AU181" s="17" t="s">
        <v>79</v>
      </c>
    </row>
    <row r="182" s="2" customFormat="1" ht="16.5" customHeight="1">
      <c r="A182" s="38"/>
      <c r="B182" s="39"/>
      <c r="C182" s="197" t="s">
        <v>290</v>
      </c>
      <c r="D182" s="197" t="s">
        <v>111</v>
      </c>
      <c r="E182" s="198" t="s">
        <v>291</v>
      </c>
      <c r="F182" s="199" t="s">
        <v>292</v>
      </c>
      <c r="G182" s="200" t="s">
        <v>280</v>
      </c>
      <c r="H182" s="201">
        <v>1</v>
      </c>
      <c r="I182" s="202"/>
      <c r="J182" s="203">
        <f>ROUND(I182*H182,2)</f>
        <v>0</v>
      </c>
      <c r="K182" s="199" t="s">
        <v>115</v>
      </c>
      <c r="L182" s="44"/>
      <c r="M182" s="204" t="s">
        <v>19</v>
      </c>
      <c r="N182" s="205" t="s">
        <v>43</v>
      </c>
      <c r="O182" s="84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08" t="s">
        <v>281</v>
      </c>
      <c r="AT182" s="208" t="s">
        <v>111</v>
      </c>
      <c r="AU182" s="208" t="s">
        <v>79</v>
      </c>
      <c r="AY182" s="17" t="s">
        <v>109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7" t="s">
        <v>77</v>
      </c>
      <c r="BK182" s="209">
        <f>ROUND(I182*H182,2)</f>
        <v>0</v>
      </c>
      <c r="BL182" s="17" t="s">
        <v>281</v>
      </c>
      <c r="BM182" s="208" t="s">
        <v>293</v>
      </c>
    </row>
    <row r="183" s="2" customFormat="1">
      <c r="A183" s="38"/>
      <c r="B183" s="39"/>
      <c r="C183" s="40"/>
      <c r="D183" s="210" t="s">
        <v>118</v>
      </c>
      <c r="E183" s="40"/>
      <c r="F183" s="211" t="s">
        <v>292</v>
      </c>
      <c r="G183" s="40"/>
      <c r="H183" s="40"/>
      <c r="I183" s="212"/>
      <c r="J183" s="40"/>
      <c r="K183" s="40"/>
      <c r="L183" s="44"/>
      <c r="M183" s="213"/>
      <c r="N183" s="214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118</v>
      </c>
      <c r="AU183" s="17" t="s">
        <v>79</v>
      </c>
    </row>
    <row r="184" s="2" customFormat="1">
      <c r="A184" s="38"/>
      <c r="B184" s="39"/>
      <c r="C184" s="40"/>
      <c r="D184" s="215" t="s">
        <v>120</v>
      </c>
      <c r="E184" s="40"/>
      <c r="F184" s="216" t="s">
        <v>294</v>
      </c>
      <c r="G184" s="40"/>
      <c r="H184" s="40"/>
      <c r="I184" s="212"/>
      <c r="J184" s="40"/>
      <c r="K184" s="40"/>
      <c r="L184" s="44"/>
      <c r="M184" s="213"/>
      <c r="N184" s="214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120</v>
      </c>
      <c r="AU184" s="17" t="s">
        <v>79</v>
      </c>
    </row>
    <row r="185" s="12" customFormat="1" ht="22.8" customHeight="1">
      <c r="A185" s="12"/>
      <c r="B185" s="181"/>
      <c r="C185" s="182"/>
      <c r="D185" s="183" t="s">
        <v>71</v>
      </c>
      <c r="E185" s="195" t="s">
        <v>295</v>
      </c>
      <c r="F185" s="195" t="s">
        <v>296</v>
      </c>
      <c r="G185" s="182"/>
      <c r="H185" s="182"/>
      <c r="I185" s="185"/>
      <c r="J185" s="196">
        <f>BK185</f>
        <v>0</v>
      </c>
      <c r="K185" s="182"/>
      <c r="L185" s="187"/>
      <c r="M185" s="188"/>
      <c r="N185" s="189"/>
      <c r="O185" s="189"/>
      <c r="P185" s="190">
        <f>SUM(P186:P188)</f>
        <v>0</v>
      </c>
      <c r="Q185" s="189"/>
      <c r="R185" s="190">
        <f>SUM(R186:R188)</f>
        <v>0</v>
      </c>
      <c r="S185" s="189"/>
      <c r="T185" s="19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2" t="s">
        <v>141</v>
      </c>
      <c r="AT185" s="193" t="s">
        <v>71</v>
      </c>
      <c r="AU185" s="193" t="s">
        <v>77</v>
      </c>
      <c r="AY185" s="192" t="s">
        <v>109</v>
      </c>
      <c r="BK185" s="194">
        <f>SUM(BK186:BK188)</f>
        <v>0</v>
      </c>
    </row>
    <row r="186" s="2" customFormat="1" ht="16.5" customHeight="1">
      <c r="A186" s="38"/>
      <c r="B186" s="39"/>
      <c r="C186" s="197" t="s">
        <v>297</v>
      </c>
      <c r="D186" s="197" t="s">
        <v>111</v>
      </c>
      <c r="E186" s="198" t="s">
        <v>298</v>
      </c>
      <c r="F186" s="199" t="s">
        <v>299</v>
      </c>
      <c r="G186" s="200" t="s">
        <v>280</v>
      </c>
      <c r="H186" s="201">
        <v>1</v>
      </c>
      <c r="I186" s="202"/>
      <c r="J186" s="203">
        <f>ROUND(I186*H186,2)</f>
        <v>0</v>
      </c>
      <c r="K186" s="199" t="s">
        <v>19</v>
      </c>
      <c r="L186" s="44"/>
      <c r="M186" s="204" t="s">
        <v>19</v>
      </c>
      <c r="N186" s="205" t="s">
        <v>43</v>
      </c>
      <c r="O186" s="84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281</v>
      </c>
      <c r="AT186" s="208" t="s">
        <v>111</v>
      </c>
      <c r="AU186" s="208" t="s">
        <v>79</v>
      </c>
      <c r="AY186" s="17" t="s">
        <v>109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7" t="s">
        <v>77</v>
      </c>
      <c r="BK186" s="209">
        <f>ROUND(I186*H186,2)</f>
        <v>0</v>
      </c>
      <c r="BL186" s="17" t="s">
        <v>281</v>
      </c>
      <c r="BM186" s="208" t="s">
        <v>300</v>
      </c>
    </row>
    <row r="187" s="2" customFormat="1">
      <c r="A187" s="38"/>
      <c r="B187" s="39"/>
      <c r="C187" s="40"/>
      <c r="D187" s="210" t="s">
        <v>118</v>
      </c>
      <c r="E187" s="40"/>
      <c r="F187" s="211" t="s">
        <v>301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118</v>
      </c>
      <c r="AU187" s="17" t="s">
        <v>79</v>
      </c>
    </row>
    <row r="188" s="2" customFormat="1">
      <c r="A188" s="38"/>
      <c r="B188" s="39"/>
      <c r="C188" s="40"/>
      <c r="D188" s="210" t="s">
        <v>134</v>
      </c>
      <c r="E188" s="40"/>
      <c r="F188" s="217" t="s">
        <v>302</v>
      </c>
      <c r="G188" s="40"/>
      <c r="H188" s="40"/>
      <c r="I188" s="212"/>
      <c r="J188" s="40"/>
      <c r="K188" s="40"/>
      <c r="L188" s="44"/>
      <c r="M188" s="250"/>
      <c r="N188" s="251"/>
      <c r="O188" s="252"/>
      <c r="P188" s="252"/>
      <c r="Q188" s="252"/>
      <c r="R188" s="252"/>
      <c r="S188" s="252"/>
      <c r="T188" s="25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134</v>
      </c>
      <c r="AU188" s="17" t="s">
        <v>79</v>
      </c>
    </row>
    <row r="189" s="2" customFormat="1" ht="6.96" customHeight="1">
      <c r="A189" s="38"/>
      <c r="B189" s="59"/>
      <c r="C189" s="60"/>
      <c r="D189" s="60"/>
      <c r="E189" s="60"/>
      <c r="F189" s="60"/>
      <c r="G189" s="60"/>
      <c r="H189" s="60"/>
      <c r="I189" s="60"/>
      <c r="J189" s="60"/>
      <c r="K189" s="60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1IIVyykikJoD7yrX+MKhsxbRvclO2FMczfWzWYoByppD+tTV/UF4Pf0UsR658iftSyk71elthzeo2nLqCRZHdw==" hashValue="XMhbYH6AqyS1Q3rUMoMViT9mKzkRMldRP6stOj/Yit2LdKulvV+aODDRKlEUnnPDAiF4N+mfYS6P1UvZAAF16Q==" algorithmName="SHA-512" password="CC35"/>
  <autoFilter ref="C81:K188"/>
  <mergeCells count="6">
    <mergeCell ref="E7:H7"/>
    <mergeCell ref="E16:H16"/>
    <mergeCell ref="E25:H25"/>
    <mergeCell ref="E46:H46"/>
    <mergeCell ref="E74:H74"/>
    <mergeCell ref="L2:V2"/>
  </mergeCells>
  <hyperlinks>
    <hyperlink ref="F87" r:id="rId1" display="https://podminky.urs.cz/item/CS_URS_2022_02/111211101"/>
    <hyperlink ref="F90" r:id="rId2" display="https://podminky.urs.cz/item/CS_URS_2022_02/112101101"/>
    <hyperlink ref="F93" r:id="rId3" display="https://podminky.urs.cz/item/CS_URS_2022_02/113107152"/>
    <hyperlink ref="F97" r:id="rId4" display="https://podminky.urs.cz/item/CS_URS_2022_02/162201401"/>
    <hyperlink ref="F100" r:id="rId5" display="https://podminky.urs.cz/item/CS_URS_2022_02/162201411"/>
    <hyperlink ref="F103" r:id="rId6" display="https://podminky.urs.cz/item/CS_URS_2022_02/162201421"/>
    <hyperlink ref="F106" r:id="rId7" display="https://podminky.urs.cz/item/CS_URS_2022_02/162301501"/>
    <hyperlink ref="F109" r:id="rId8" display="https://podminky.urs.cz/item/CS_URS_2022_02/162301931"/>
    <hyperlink ref="F113" r:id="rId9" display="https://podminky.urs.cz/item/CS_URS_2022_02/162301951"/>
    <hyperlink ref="F117" r:id="rId10" display="https://podminky.urs.cz/item/CS_URS_2022_02/162301971"/>
    <hyperlink ref="F121" r:id="rId11" display="https://podminky.urs.cz/item/CS_URS_2022_02/174251103"/>
    <hyperlink ref="F129" r:id="rId12" display="https://podminky.urs.cz/item/CS_URS_2022_02/181951111"/>
    <hyperlink ref="F134" r:id="rId13" display="https://podminky.urs.cz/item/CS_URS_2022_02/564251111"/>
    <hyperlink ref="F139" r:id="rId14" display="https://podminky.urs.cz/item/CS_URS_2022_02/941111111"/>
    <hyperlink ref="F142" r:id="rId15" display="https://podminky.urs.cz/item/CS_URS_2022_02/941111211"/>
    <hyperlink ref="F146" r:id="rId16" display="https://podminky.urs.cz/item/CS_URS_2022_02/941111811"/>
    <hyperlink ref="F149" r:id="rId17" display="https://podminky.urs.cz/item/CS_URS_2022_02/981011313"/>
    <hyperlink ref="F156" r:id="rId18" display="https://podminky.urs.cz/item/CS_URS_2022_02/919726123"/>
    <hyperlink ref="F163" r:id="rId19" display="https://podminky.urs.cz/item/CS_URS_2022_02/997006512"/>
    <hyperlink ref="F166" r:id="rId20" display="https://podminky.urs.cz/item/CS_URS_2022_02/997006519"/>
    <hyperlink ref="F171" r:id="rId21" display="https://podminky.urs.cz/item/CS_URS_2022_02/997013871"/>
    <hyperlink ref="F181" r:id="rId22" display="https://podminky.urs.cz/item/CS_URS_2022_02/032903000"/>
    <hyperlink ref="F184" r:id="rId23" display="https://podminky.urs.cz/item/CS_URS_2022_02/03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303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304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305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306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307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308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309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310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311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312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313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76</v>
      </c>
      <c r="F18" s="265" t="s">
        <v>314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315</v>
      </c>
      <c r="F19" s="265" t="s">
        <v>316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317</v>
      </c>
      <c r="F20" s="265" t="s">
        <v>318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319</v>
      </c>
      <c r="F21" s="265" t="s">
        <v>320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321</v>
      </c>
      <c r="F22" s="265" t="s">
        <v>322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323</v>
      </c>
      <c r="F23" s="265" t="s">
        <v>324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325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326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327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328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329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330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331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332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333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95</v>
      </c>
      <c r="F36" s="265"/>
      <c r="G36" s="265" t="s">
        <v>334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335</v>
      </c>
      <c r="F37" s="265"/>
      <c r="G37" s="265" t="s">
        <v>336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337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338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96</v>
      </c>
      <c r="F40" s="265"/>
      <c r="G40" s="265" t="s">
        <v>339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97</v>
      </c>
      <c r="F41" s="265"/>
      <c r="G41" s="265" t="s">
        <v>340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341</v>
      </c>
      <c r="F42" s="265"/>
      <c r="G42" s="265" t="s">
        <v>342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343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344</v>
      </c>
      <c r="F44" s="265"/>
      <c r="G44" s="265" t="s">
        <v>345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99</v>
      </c>
      <c r="F45" s="265"/>
      <c r="G45" s="265" t="s">
        <v>346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347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348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349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350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351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352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353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354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355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356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357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358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359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360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361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362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363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364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365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366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367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368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369</v>
      </c>
      <c r="D76" s="283"/>
      <c r="E76" s="283"/>
      <c r="F76" s="283" t="s">
        <v>370</v>
      </c>
      <c r="G76" s="284"/>
      <c r="H76" s="283" t="s">
        <v>54</v>
      </c>
      <c r="I76" s="283" t="s">
        <v>57</v>
      </c>
      <c r="J76" s="283" t="s">
        <v>371</v>
      </c>
      <c r="K76" s="282"/>
    </row>
    <row r="77" s="1" customFormat="1" ht="17.25" customHeight="1">
      <c r="B77" s="280"/>
      <c r="C77" s="285" t="s">
        <v>372</v>
      </c>
      <c r="D77" s="285"/>
      <c r="E77" s="285"/>
      <c r="F77" s="286" t="s">
        <v>373</v>
      </c>
      <c r="G77" s="287"/>
      <c r="H77" s="285"/>
      <c r="I77" s="285"/>
      <c r="J77" s="285" t="s">
        <v>374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375</v>
      </c>
      <c r="G79" s="292"/>
      <c r="H79" s="268" t="s">
        <v>376</v>
      </c>
      <c r="I79" s="268" t="s">
        <v>377</v>
      </c>
      <c r="J79" s="268">
        <v>20</v>
      </c>
      <c r="K79" s="282"/>
    </row>
    <row r="80" s="1" customFormat="1" ht="15" customHeight="1">
      <c r="B80" s="280"/>
      <c r="C80" s="268" t="s">
        <v>378</v>
      </c>
      <c r="D80" s="268"/>
      <c r="E80" s="268"/>
      <c r="F80" s="291" t="s">
        <v>375</v>
      </c>
      <c r="G80" s="292"/>
      <c r="H80" s="268" t="s">
        <v>379</v>
      </c>
      <c r="I80" s="268" t="s">
        <v>377</v>
      </c>
      <c r="J80" s="268">
        <v>120</v>
      </c>
      <c r="K80" s="282"/>
    </row>
    <row r="81" s="1" customFormat="1" ht="15" customHeight="1">
      <c r="B81" s="293"/>
      <c r="C81" s="268" t="s">
        <v>380</v>
      </c>
      <c r="D81" s="268"/>
      <c r="E81" s="268"/>
      <c r="F81" s="291" t="s">
        <v>381</v>
      </c>
      <c r="G81" s="292"/>
      <c r="H81" s="268" t="s">
        <v>382</v>
      </c>
      <c r="I81" s="268" t="s">
        <v>377</v>
      </c>
      <c r="J81" s="268">
        <v>50</v>
      </c>
      <c r="K81" s="282"/>
    </row>
    <row r="82" s="1" customFormat="1" ht="15" customHeight="1">
      <c r="B82" s="293"/>
      <c r="C82" s="268" t="s">
        <v>383</v>
      </c>
      <c r="D82" s="268"/>
      <c r="E82" s="268"/>
      <c r="F82" s="291" t="s">
        <v>375</v>
      </c>
      <c r="G82" s="292"/>
      <c r="H82" s="268" t="s">
        <v>384</v>
      </c>
      <c r="I82" s="268" t="s">
        <v>385</v>
      </c>
      <c r="J82" s="268"/>
      <c r="K82" s="282"/>
    </row>
    <row r="83" s="1" customFormat="1" ht="15" customHeight="1">
      <c r="B83" s="293"/>
      <c r="C83" s="294" t="s">
        <v>386</v>
      </c>
      <c r="D83" s="294"/>
      <c r="E83" s="294"/>
      <c r="F83" s="295" t="s">
        <v>381</v>
      </c>
      <c r="G83" s="294"/>
      <c r="H83" s="294" t="s">
        <v>387</v>
      </c>
      <c r="I83" s="294" t="s">
        <v>377</v>
      </c>
      <c r="J83" s="294">
        <v>15</v>
      </c>
      <c r="K83" s="282"/>
    </row>
    <row r="84" s="1" customFormat="1" ht="15" customHeight="1">
      <c r="B84" s="293"/>
      <c r="C84" s="294" t="s">
        <v>388</v>
      </c>
      <c r="D84" s="294"/>
      <c r="E84" s="294"/>
      <c r="F84" s="295" t="s">
        <v>381</v>
      </c>
      <c r="G84" s="294"/>
      <c r="H84" s="294" t="s">
        <v>389</v>
      </c>
      <c r="I84" s="294" t="s">
        <v>377</v>
      </c>
      <c r="J84" s="294">
        <v>15</v>
      </c>
      <c r="K84" s="282"/>
    </row>
    <row r="85" s="1" customFormat="1" ht="15" customHeight="1">
      <c r="B85" s="293"/>
      <c r="C85" s="294" t="s">
        <v>390</v>
      </c>
      <c r="D85" s="294"/>
      <c r="E85" s="294"/>
      <c r="F85" s="295" t="s">
        <v>381</v>
      </c>
      <c r="G85" s="294"/>
      <c r="H85" s="294" t="s">
        <v>391</v>
      </c>
      <c r="I85" s="294" t="s">
        <v>377</v>
      </c>
      <c r="J85" s="294">
        <v>20</v>
      </c>
      <c r="K85" s="282"/>
    </row>
    <row r="86" s="1" customFormat="1" ht="15" customHeight="1">
      <c r="B86" s="293"/>
      <c r="C86" s="294" t="s">
        <v>392</v>
      </c>
      <c r="D86" s="294"/>
      <c r="E86" s="294"/>
      <c r="F86" s="295" t="s">
        <v>381</v>
      </c>
      <c r="G86" s="294"/>
      <c r="H86" s="294" t="s">
        <v>393</v>
      </c>
      <c r="I86" s="294" t="s">
        <v>377</v>
      </c>
      <c r="J86" s="294">
        <v>20</v>
      </c>
      <c r="K86" s="282"/>
    </row>
    <row r="87" s="1" customFormat="1" ht="15" customHeight="1">
      <c r="B87" s="293"/>
      <c r="C87" s="268" t="s">
        <v>394</v>
      </c>
      <c r="D87" s="268"/>
      <c r="E87" s="268"/>
      <c r="F87" s="291" t="s">
        <v>381</v>
      </c>
      <c r="G87" s="292"/>
      <c r="H87" s="268" t="s">
        <v>395</v>
      </c>
      <c r="I87" s="268" t="s">
        <v>377</v>
      </c>
      <c r="J87" s="268">
        <v>50</v>
      </c>
      <c r="K87" s="282"/>
    </row>
    <row r="88" s="1" customFormat="1" ht="15" customHeight="1">
      <c r="B88" s="293"/>
      <c r="C88" s="268" t="s">
        <v>396</v>
      </c>
      <c r="D88" s="268"/>
      <c r="E88" s="268"/>
      <c r="F88" s="291" t="s">
        <v>381</v>
      </c>
      <c r="G88" s="292"/>
      <c r="H88" s="268" t="s">
        <v>397</v>
      </c>
      <c r="I88" s="268" t="s">
        <v>377</v>
      </c>
      <c r="J88" s="268">
        <v>20</v>
      </c>
      <c r="K88" s="282"/>
    </row>
    <row r="89" s="1" customFormat="1" ht="15" customHeight="1">
      <c r="B89" s="293"/>
      <c r="C89" s="268" t="s">
        <v>398</v>
      </c>
      <c r="D89" s="268"/>
      <c r="E89" s="268"/>
      <c r="F89" s="291" t="s">
        <v>381</v>
      </c>
      <c r="G89" s="292"/>
      <c r="H89" s="268" t="s">
        <v>399</v>
      </c>
      <c r="I89" s="268" t="s">
        <v>377</v>
      </c>
      <c r="J89" s="268">
        <v>20</v>
      </c>
      <c r="K89" s="282"/>
    </row>
    <row r="90" s="1" customFormat="1" ht="15" customHeight="1">
      <c r="B90" s="293"/>
      <c r="C90" s="268" t="s">
        <v>400</v>
      </c>
      <c r="D90" s="268"/>
      <c r="E90" s="268"/>
      <c r="F90" s="291" t="s">
        <v>381</v>
      </c>
      <c r="G90" s="292"/>
      <c r="H90" s="268" t="s">
        <v>401</v>
      </c>
      <c r="I90" s="268" t="s">
        <v>377</v>
      </c>
      <c r="J90" s="268">
        <v>50</v>
      </c>
      <c r="K90" s="282"/>
    </row>
    <row r="91" s="1" customFormat="1" ht="15" customHeight="1">
      <c r="B91" s="293"/>
      <c r="C91" s="268" t="s">
        <v>402</v>
      </c>
      <c r="D91" s="268"/>
      <c r="E91" s="268"/>
      <c r="F91" s="291" t="s">
        <v>381</v>
      </c>
      <c r="G91" s="292"/>
      <c r="H91" s="268" t="s">
        <v>402</v>
      </c>
      <c r="I91" s="268" t="s">
        <v>377</v>
      </c>
      <c r="J91" s="268">
        <v>50</v>
      </c>
      <c r="K91" s="282"/>
    </row>
    <row r="92" s="1" customFormat="1" ht="15" customHeight="1">
      <c r="B92" s="293"/>
      <c r="C92" s="268" t="s">
        <v>403</v>
      </c>
      <c r="D92" s="268"/>
      <c r="E92" s="268"/>
      <c r="F92" s="291" t="s">
        <v>381</v>
      </c>
      <c r="G92" s="292"/>
      <c r="H92" s="268" t="s">
        <v>404</v>
      </c>
      <c r="I92" s="268" t="s">
        <v>377</v>
      </c>
      <c r="J92" s="268">
        <v>255</v>
      </c>
      <c r="K92" s="282"/>
    </row>
    <row r="93" s="1" customFormat="1" ht="15" customHeight="1">
      <c r="B93" s="293"/>
      <c r="C93" s="268" t="s">
        <v>405</v>
      </c>
      <c r="D93" s="268"/>
      <c r="E93" s="268"/>
      <c r="F93" s="291" t="s">
        <v>375</v>
      </c>
      <c r="G93" s="292"/>
      <c r="H93" s="268" t="s">
        <v>406</v>
      </c>
      <c r="I93" s="268" t="s">
        <v>407</v>
      </c>
      <c r="J93" s="268"/>
      <c r="K93" s="282"/>
    </row>
    <row r="94" s="1" customFormat="1" ht="15" customHeight="1">
      <c r="B94" s="293"/>
      <c r="C94" s="268" t="s">
        <v>408</v>
      </c>
      <c r="D94" s="268"/>
      <c r="E94" s="268"/>
      <c r="F94" s="291" t="s">
        <v>375</v>
      </c>
      <c r="G94" s="292"/>
      <c r="H94" s="268" t="s">
        <v>409</v>
      </c>
      <c r="I94" s="268" t="s">
        <v>410</v>
      </c>
      <c r="J94" s="268"/>
      <c r="K94" s="282"/>
    </row>
    <row r="95" s="1" customFormat="1" ht="15" customHeight="1">
      <c r="B95" s="293"/>
      <c r="C95" s="268" t="s">
        <v>411</v>
      </c>
      <c r="D95" s="268"/>
      <c r="E95" s="268"/>
      <c r="F95" s="291" t="s">
        <v>375</v>
      </c>
      <c r="G95" s="292"/>
      <c r="H95" s="268" t="s">
        <v>411</v>
      </c>
      <c r="I95" s="268" t="s">
        <v>410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375</v>
      </c>
      <c r="G96" s="292"/>
      <c r="H96" s="268" t="s">
        <v>412</v>
      </c>
      <c r="I96" s="268" t="s">
        <v>410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375</v>
      </c>
      <c r="G97" s="292"/>
      <c r="H97" s="268" t="s">
        <v>413</v>
      </c>
      <c r="I97" s="268" t="s">
        <v>410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414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369</v>
      </c>
      <c r="D103" s="283"/>
      <c r="E103" s="283"/>
      <c r="F103" s="283" t="s">
        <v>370</v>
      </c>
      <c r="G103" s="284"/>
      <c r="H103" s="283" t="s">
        <v>54</v>
      </c>
      <c r="I103" s="283" t="s">
        <v>57</v>
      </c>
      <c r="J103" s="283" t="s">
        <v>371</v>
      </c>
      <c r="K103" s="282"/>
    </row>
    <row r="104" s="1" customFormat="1" ht="17.25" customHeight="1">
      <c r="B104" s="280"/>
      <c r="C104" s="285" t="s">
        <v>372</v>
      </c>
      <c r="D104" s="285"/>
      <c r="E104" s="285"/>
      <c r="F104" s="286" t="s">
        <v>373</v>
      </c>
      <c r="G104" s="287"/>
      <c r="H104" s="285"/>
      <c r="I104" s="285"/>
      <c r="J104" s="285" t="s">
        <v>374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375</v>
      </c>
      <c r="G106" s="268"/>
      <c r="H106" s="268" t="s">
        <v>415</v>
      </c>
      <c r="I106" s="268" t="s">
        <v>377</v>
      </c>
      <c r="J106" s="268">
        <v>20</v>
      </c>
      <c r="K106" s="282"/>
    </row>
    <row r="107" s="1" customFormat="1" ht="15" customHeight="1">
      <c r="B107" s="280"/>
      <c r="C107" s="268" t="s">
        <v>378</v>
      </c>
      <c r="D107" s="268"/>
      <c r="E107" s="268"/>
      <c r="F107" s="291" t="s">
        <v>375</v>
      </c>
      <c r="G107" s="268"/>
      <c r="H107" s="268" t="s">
        <v>415</v>
      </c>
      <c r="I107" s="268" t="s">
        <v>377</v>
      </c>
      <c r="J107" s="268">
        <v>120</v>
      </c>
      <c r="K107" s="282"/>
    </row>
    <row r="108" s="1" customFormat="1" ht="15" customHeight="1">
      <c r="B108" s="293"/>
      <c r="C108" s="268" t="s">
        <v>380</v>
      </c>
      <c r="D108" s="268"/>
      <c r="E108" s="268"/>
      <c r="F108" s="291" t="s">
        <v>381</v>
      </c>
      <c r="G108" s="268"/>
      <c r="H108" s="268" t="s">
        <v>415</v>
      </c>
      <c r="I108" s="268" t="s">
        <v>377</v>
      </c>
      <c r="J108" s="268">
        <v>50</v>
      </c>
      <c r="K108" s="282"/>
    </row>
    <row r="109" s="1" customFormat="1" ht="15" customHeight="1">
      <c r="B109" s="293"/>
      <c r="C109" s="268" t="s">
        <v>383</v>
      </c>
      <c r="D109" s="268"/>
      <c r="E109" s="268"/>
      <c r="F109" s="291" t="s">
        <v>375</v>
      </c>
      <c r="G109" s="268"/>
      <c r="H109" s="268" t="s">
        <v>415</v>
      </c>
      <c r="I109" s="268" t="s">
        <v>385</v>
      </c>
      <c r="J109" s="268"/>
      <c r="K109" s="282"/>
    </row>
    <row r="110" s="1" customFormat="1" ht="15" customHeight="1">
      <c r="B110" s="293"/>
      <c r="C110" s="268" t="s">
        <v>394</v>
      </c>
      <c r="D110" s="268"/>
      <c r="E110" s="268"/>
      <c r="F110" s="291" t="s">
        <v>381</v>
      </c>
      <c r="G110" s="268"/>
      <c r="H110" s="268" t="s">
        <v>415</v>
      </c>
      <c r="I110" s="268" t="s">
        <v>377</v>
      </c>
      <c r="J110" s="268">
        <v>50</v>
      </c>
      <c r="K110" s="282"/>
    </row>
    <row r="111" s="1" customFormat="1" ht="15" customHeight="1">
      <c r="B111" s="293"/>
      <c r="C111" s="268" t="s">
        <v>402</v>
      </c>
      <c r="D111" s="268"/>
      <c r="E111" s="268"/>
      <c r="F111" s="291" t="s">
        <v>381</v>
      </c>
      <c r="G111" s="268"/>
      <c r="H111" s="268" t="s">
        <v>415</v>
      </c>
      <c r="I111" s="268" t="s">
        <v>377</v>
      </c>
      <c r="J111" s="268">
        <v>50</v>
      </c>
      <c r="K111" s="282"/>
    </row>
    <row r="112" s="1" customFormat="1" ht="15" customHeight="1">
      <c r="B112" s="293"/>
      <c r="C112" s="268" t="s">
        <v>400</v>
      </c>
      <c r="D112" s="268"/>
      <c r="E112" s="268"/>
      <c r="F112" s="291" t="s">
        <v>381</v>
      </c>
      <c r="G112" s="268"/>
      <c r="H112" s="268" t="s">
        <v>415</v>
      </c>
      <c r="I112" s="268" t="s">
        <v>377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375</v>
      </c>
      <c r="G113" s="268"/>
      <c r="H113" s="268" t="s">
        <v>416</v>
      </c>
      <c r="I113" s="268" t="s">
        <v>377</v>
      </c>
      <c r="J113" s="268">
        <v>20</v>
      </c>
      <c r="K113" s="282"/>
    </row>
    <row r="114" s="1" customFormat="1" ht="15" customHeight="1">
      <c r="B114" s="293"/>
      <c r="C114" s="268" t="s">
        <v>417</v>
      </c>
      <c r="D114" s="268"/>
      <c r="E114" s="268"/>
      <c r="F114" s="291" t="s">
        <v>375</v>
      </c>
      <c r="G114" s="268"/>
      <c r="H114" s="268" t="s">
        <v>418</v>
      </c>
      <c r="I114" s="268" t="s">
        <v>377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375</v>
      </c>
      <c r="G115" s="268"/>
      <c r="H115" s="268" t="s">
        <v>419</v>
      </c>
      <c r="I115" s="268" t="s">
        <v>410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375</v>
      </c>
      <c r="G116" s="268"/>
      <c r="H116" s="268" t="s">
        <v>420</v>
      </c>
      <c r="I116" s="268" t="s">
        <v>410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375</v>
      </c>
      <c r="G117" s="268"/>
      <c r="H117" s="268" t="s">
        <v>421</v>
      </c>
      <c r="I117" s="268" t="s">
        <v>422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423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369</v>
      </c>
      <c r="D123" s="283"/>
      <c r="E123" s="283"/>
      <c r="F123" s="283" t="s">
        <v>370</v>
      </c>
      <c r="G123" s="284"/>
      <c r="H123" s="283" t="s">
        <v>54</v>
      </c>
      <c r="I123" s="283" t="s">
        <v>57</v>
      </c>
      <c r="J123" s="283" t="s">
        <v>371</v>
      </c>
      <c r="K123" s="312"/>
    </row>
    <row r="124" s="1" customFormat="1" ht="17.25" customHeight="1">
      <c r="B124" s="311"/>
      <c r="C124" s="285" t="s">
        <v>372</v>
      </c>
      <c r="D124" s="285"/>
      <c r="E124" s="285"/>
      <c r="F124" s="286" t="s">
        <v>373</v>
      </c>
      <c r="G124" s="287"/>
      <c r="H124" s="285"/>
      <c r="I124" s="285"/>
      <c r="J124" s="285" t="s">
        <v>374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378</v>
      </c>
      <c r="D126" s="290"/>
      <c r="E126" s="290"/>
      <c r="F126" s="291" t="s">
        <v>375</v>
      </c>
      <c r="G126" s="268"/>
      <c r="H126" s="268" t="s">
        <v>415</v>
      </c>
      <c r="I126" s="268" t="s">
        <v>377</v>
      </c>
      <c r="J126" s="268">
        <v>120</v>
      </c>
      <c r="K126" s="316"/>
    </row>
    <row r="127" s="1" customFormat="1" ht="15" customHeight="1">
      <c r="B127" s="313"/>
      <c r="C127" s="268" t="s">
        <v>424</v>
      </c>
      <c r="D127" s="268"/>
      <c r="E127" s="268"/>
      <c r="F127" s="291" t="s">
        <v>375</v>
      </c>
      <c r="G127" s="268"/>
      <c r="H127" s="268" t="s">
        <v>425</v>
      </c>
      <c r="I127" s="268" t="s">
        <v>377</v>
      </c>
      <c r="J127" s="268" t="s">
        <v>426</v>
      </c>
      <c r="K127" s="316"/>
    </row>
    <row r="128" s="1" customFormat="1" ht="15" customHeight="1">
      <c r="B128" s="313"/>
      <c r="C128" s="268" t="s">
        <v>323</v>
      </c>
      <c r="D128" s="268"/>
      <c r="E128" s="268"/>
      <c r="F128" s="291" t="s">
        <v>375</v>
      </c>
      <c r="G128" s="268"/>
      <c r="H128" s="268" t="s">
        <v>427</v>
      </c>
      <c r="I128" s="268" t="s">
        <v>377</v>
      </c>
      <c r="J128" s="268" t="s">
        <v>426</v>
      </c>
      <c r="K128" s="316"/>
    </row>
    <row r="129" s="1" customFormat="1" ht="15" customHeight="1">
      <c r="B129" s="313"/>
      <c r="C129" s="268" t="s">
        <v>386</v>
      </c>
      <c r="D129" s="268"/>
      <c r="E129" s="268"/>
      <c r="F129" s="291" t="s">
        <v>381</v>
      </c>
      <c r="G129" s="268"/>
      <c r="H129" s="268" t="s">
        <v>387</v>
      </c>
      <c r="I129" s="268" t="s">
        <v>377</v>
      </c>
      <c r="J129" s="268">
        <v>15</v>
      </c>
      <c r="K129" s="316"/>
    </row>
    <row r="130" s="1" customFormat="1" ht="15" customHeight="1">
      <c r="B130" s="313"/>
      <c r="C130" s="294" t="s">
        <v>388</v>
      </c>
      <c r="D130" s="294"/>
      <c r="E130" s="294"/>
      <c r="F130" s="295" t="s">
        <v>381</v>
      </c>
      <c r="G130" s="294"/>
      <c r="H130" s="294" t="s">
        <v>389</v>
      </c>
      <c r="I130" s="294" t="s">
        <v>377</v>
      </c>
      <c r="J130" s="294">
        <v>15</v>
      </c>
      <c r="K130" s="316"/>
    </row>
    <row r="131" s="1" customFormat="1" ht="15" customHeight="1">
      <c r="B131" s="313"/>
      <c r="C131" s="294" t="s">
        <v>390</v>
      </c>
      <c r="D131" s="294"/>
      <c r="E131" s="294"/>
      <c r="F131" s="295" t="s">
        <v>381</v>
      </c>
      <c r="G131" s="294"/>
      <c r="H131" s="294" t="s">
        <v>391</v>
      </c>
      <c r="I131" s="294" t="s">
        <v>377</v>
      </c>
      <c r="J131" s="294">
        <v>20</v>
      </c>
      <c r="K131" s="316"/>
    </row>
    <row r="132" s="1" customFormat="1" ht="15" customHeight="1">
      <c r="B132" s="313"/>
      <c r="C132" s="294" t="s">
        <v>392</v>
      </c>
      <c r="D132" s="294"/>
      <c r="E132" s="294"/>
      <c r="F132" s="295" t="s">
        <v>381</v>
      </c>
      <c r="G132" s="294"/>
      <c r="H132" s="294" t="s">
        <v>393</v>
      </c>
      <c r="I132" s="294" t="s">
        <v>377</v>
      </c>
      <c r="J132" s="294">
        <v>20</v>
      </c>
      <c r="K132" s="316"/>
    </row>
    <row r="133" s="1" customFormat="1" ht="15" customHeight="1">
      <c r="B133" s="313"/>
      <c r="C133" s="268" t="s">
        <v>380</v>
      </c>
      <c r="D133" s="268"/>
      <c r="E133" s="268"/>
      <c r="F133" s="291" t="s">
        <v>381</v>
      </c>
      <c r="G133" s="268"/>
      <c r="H133" s="268" t="s">
        <v>415</v>
      </c>
      <c r="I133" s="268" t="s">
        <v>377</v>
      </c>
      <c r="J133" s="268">
        <v>50</v>
      </c>
      <c r="K133" s="316"/>
    </row>
    <row r="134" s="1" customFormat="1" ht="15" customHeight="1">
      <c r="B134" s="313"/>
      <c r="C134" s="268" t="s">
        <v>394</v>
      </c>
      <c r="D134" s="268"/>
      <c r="E134" s="268"/>
      <c r="F134" s="291" t="s">
        <v>381</v>
      </c>
      <c r="G134" s="268"/>
      <c r="H134" s="268" t="s">
        <v>415</v>
      </c>
      <c r="I134" s="268" t="s">
        <v>377</v>
      </c>
      <c r="J134" s="268">
        <v>50</v>
      </c>
      <c r="K134" s="316"/>
    </row>
    <row r="135" s="1" customFormat="1" ht="15" customHeight="1">
      <c r="B135" s="313"/>
      <c r="C135" s="268" t="s">
        <v>400</v>
      </c>
      <c r="D135" s="268"/>
      <c r="E135" s="268"/>
      <c r="F135" s="291" t="s">
        <v>381</v>
      </c>
      <c r="G135" s="268"/>
      <c r="H135" s="268" t="s">
        <v>415</v>
      </c>
      <c r="I135" s="268" t="s">
        <v>377</v>
      </c>
      <c r="J135" s="268">
        <v>50</v>
      </c>
      <c r="K135" s="316"/>
    </row>
    <row r="136" s="1" customFormat="1" ht="15" customHeight="1">
      <c r="B136" s="313"/>
      <c r="C136" s="268" t="s">
        <v>402</v>
      </c>
      <c r="D136" s="268"/>
      <c r="E136" s="268"/>
      <c r="F136" s="291" t="s">
        <v>381</v>
      </c>
      <c r="G136" s="268"/>
      <c r="H136" s="268" t="s">
        <v>415</v>
      </c>
      <c r="I136" s="268" t="s">
        <v>377</v>
      </c>
      <c r="J136" s="268">
        <v>50</v>
      </c>
      <c r="K136" s="316"/>
    </row>
    <row r="137" s="1" customFormat="1" ht="15" customHeight="1">
      <c r="B137" s="313"/>
      <c r="C137" s="268" t="s">
        <v>403</v>
      </c>
      <c r="D137" s="268"/>
      <c r="E137" s="268"/>
      <c r="F137" s="291" t="s">
        <v>381</v>
      </c>
      <c r="G137" s="268"/>
      <c r="H137" s="268" t="s">
        <v>428</v>
      </c>
      <c r="I137" s="268" t="s">
        <v>377</v>
      </c>
      <c r="J137" s="268">
        <v>255</v>
      </c>
      <c r="K137" s="316"/>
    </row>
    <row r="138" s="1" customFormat="1" ht="15" customHeight="1">
      <c r="B138" s="313"/>
      <c r="C138" s="268" t="s">
        <v>405</v>
      </c>
      <c r="D138" s="268"/>
      <c r="E138" s="268"/>
      <c r="F138" s="291" t="s">
        <v>375</v>
      </c>
      <c r="G138" s="268"/>
      <c r="H138" s="268" t="s">
        <v>429</v>
      </c>
      <c r="I138" s="268" t="s">
        <v>407</v>
      </c>
      <c r="J138" s="268"/>
      <c r="K138" s="316"/>
    </row>
    <row r="139" s="1" customFormat="1" ht="15" customHeight="1">
      <c r="B139" s="313"/>
      <c r="C139" s="268" t="s">
        <v>408</v>
      </c>
      <c r="D139" s="268"/>
      <c r="E139" s="268"/>
      <c r="F139" s="291" t="s">
        <v>375</v>
      </c>
      <c r="G139" s="268"/>
      <c r="H139" s="268" t="s">
        <v>430</v>
      </c>
      <c r="I139" s="268" t="s">
        <v>410</v>
      </c>
      <c r="J139" s="268"/>
      <c r="K139" s="316"/>
    </row>
    <row r="140" s="1" customFormat="1" ht="15" customHeight="1">
      <c r="B140" s="313"/>
      <c r="C140" s="268" t="s">
        <v>411</v>
      </c>
      <c r="D140" s="268"/>
      <c r="E140" s="268"/>
      <c r="F140" s="291" t="s">
        <v>375</v>
      </c>
      <c r="G140" s="268"/>
      <c r="H140" s="268" t="s">
        <v>411</v>
      </c>
      <c r="I140" s="268" t="s">
        <v>410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375</v>
      </c>
      <c r="G141" s="268"/>
      <c r="H141" s="268" t="s">
        <v>431</v>
      </c>
      <c r="I141" s="268" t="s">
        <v>410</v>
      </c>
      <c r="J141" s="268"/>
      <c r="K141" s="316"/>
    </row>
    <row r="142" s="1" customFormat="1" ht="15" customHeight="1">
      <c r="B142" s="313"/>
      <c r="C142" s="268" t="s">
        <v>432</v>
      </c>
      <c r="D142" s="268"/>
      <c r="E142" s="268"/>
      <c r="F142" s="291" t="s">
        <v>375</v>
      </c>
      <c r="G142" s="268"/>
      <c r="H142" s="268" t="s">
        <v>433</v>
      </c>
      <c r="I142" s="268" t="s">
        <v>410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434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369</v>
      </c>
      <c r="D148" s="283"/>
      <c r="E148" s="283"/>
      <c r="F148" s="283" t="s">
        <v>370</v>
      </c>
      <c r="G148" s="284"/>
      <c r="H148" s="283" t="s">
        <v>54</v>
      </c>
      <c r="I148" s="283" t="s">
        <v>57</v>
      </c>
      <c r="J148" s="283" t="s">
        <v>371</v>
      </c>
      <c r="K148" s="282"/>
    </row>
    <row r="149" s="1" customFormat="1" ht="17.25" customHeight="1">
      <c r="B149" s="280"/>
      <c r="C149" s="285" t="s">
        <v>372</v>
      </c>
      <c r="D149" s="285"/>
      <c r="E149" s="285"/>
      <c r="F149" s="286" t="s">
        <v>373</v>
      </c>
      <c r="G149" s="287"/>
      <c r="H149" s="285"/>
      <c r="I149" s="285"/>
      <c r="J149" s="285" t="s">
        <v>374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378</v>
      </c>
      <c r="D151" s="268"/>
      <c r="E151" s="268"/>
      <c r="F151" s="321" t="s">
        <v>375</v>
      </c>
      <c r="G151" s="268"/>
      <c r="H151" s="320" t="s">
        <v>415</v>
      </c>
      <c r="I151" s="320" t="s">
        <v>377</v>
      </c>
      <c r="J151" s="320">
        <v>120</v>
      </c>
      <c r="K151" s="316"/>
    </row>
    <row r="152" s="1" customFormat="1" ht="15" customHeight="1">
      <c r="B152" s="293"/>
      <c r="C152" s="320" t="s">
        <v>424</v>
      </c>
      <c r="D152" s="268"/>
      <c r="E152" s="268"/>
      <c r="F152" s="321" t="s">
        <v>375</v>
      </c>
      <c r="G152" s="268"/>
      <c r="H152" s="320" t="s">
        <v>435</v>
      </c>
      <c r="I152" s="320" t="s">
        <v>377</v>
      </c>
      <c r="J152" s="320" t="s">
        <v>426</v>
      </c>
      <c r="K152" s="316"/>
    </row>
    <row r="153" s="1" customFormat="1" ht="15" customHeight="1">
      <c r="B153" s="293"/>
      <c r="C153" s="320" t="s">
        <v>323</v>
      </c>
      <c r="D153" s="268"/>
      <c r="E153" s="268"/>
      <c r="F153" s="321" t="s">
        <v>375</v>
      </c>
      <c r="G153" s="268"/>
      <c r="H153" s="320" t="s">
        <v>436</v>
      </c>
      <c r="I153" s="320" t="s">
        <v>377</v>
      </c>
      <c r="J153" s="320" t="s">
        <v>426</v>
      </c>
      <c r="K153" s="316"/>
    </row>
    <row r="154" s="1" customFormat="1" ht="15" customHeight="1">
      <c r="B154" s="293"/>
      <c r="C154" s="320" t="s">
        <v>380</v>
      </c>
      <c r="D154" s="268"/>
      <c r="E154" s="268"/>
      <c r="F154" s="321" t="s">
        <v>381</v>
      </c>
      <c r="G154" s="268"/>
      <c r="H154" s="320" t="s">
        <v>415</v>
      </c>
      <c r="I154" s="320" t="s">
        <v>377</v>
      </c>
      <c r="J154" s="320">
        <v>50</v>
      </c>
      <c r="K154" s="316"/>
    </row>
    <row r="155" s="1" customFormat="1" ht="15" customHeight="1">
      <c r="B155" s="293"/>
      <c r="C155" s="320" t="s">
        <v>383</v>
      </c>
      <c r="D155" s="268"/>
      <c r="E155" s="268"/>
      <c r="F155" s="321" t="s">
        <v>375</v>
      </c>
      <c r="G155" s="268"/>
      <c r="H155" s="320" t="s">
        <v>415</v>
      </c>
      <c r="I155" s="320" t="s">
        <v>385</v>
      </c>
      <c r="J155" s="320"/>
      <c r="K155" s="316"/>
    </row>
    <row r="156" s="1" customFormat="1" ht="15" customHeight="1">
      <c r="B156" s="293"/>
      <c r="C156" s="320" t="s">
        <v>394</v>
      </c>
      <c r="D156" s="268"/>
      <c r="E156" s="268"/>
      <c r="F156" s="321" t="s">
        <v>381</v>
      </c>
      <c r="G156" s="268"/>
      <c r="H156" s="320" t="s">
        <v>415</v>
      </c>
      <c r="I156" s="320" t="s">
        <v>377</v>
      </c>
      <c r="J156" s="320">
        <v>50</v>
      </c>
      <c r="K156" s="316"/>
    </row>
    <row r="157" s="1" customFormat="1" ht="15" customHeight="1">
      <c r="B157" s="293"/>
      <c r="C157" s="320" t="s">
        <v>402</v>
      </c>
      <c r="D157" s="268"/>
      <c r="E157" s="268"/>
      <c r="F157" s="321" t="s">
        <v>381</v>
      </c>
      <c r="G157" s="268"/>
      <c r="H157" s="320" t="s">
        <v>415</v>
      </c>
      <c r="I157" s="320" t="s">
        <v>377</v>
      </c>
      <c r="J157" s="320">
        <v>50</v>
      </c>
      <c r="K157" s="316"/>
    </row>
    <row r="158" s="1" customFormat="1" ht="15" customHeight="1">
      <c r="B158" s="293"/>
      <c r="C158" s="320" t="s">
        <v>400</v>
      </c>
      <c r="D158" s="268"/>
      <c r="E158" s="268"/>
      <c r="F158" s="321" t="s">
        <v>381</v>
      </c>
      <c r="G158" s="268"/>
      <c r="H158" s="320" t="s">
        <v>415</v>
      </c>
      <c r="I158" s="320" t="s">
        <v>377</v>
      </c>
      <c r="J158" s="320">
        <v>50</v>
      </c>
      <c r="K158" s="316"/>
    </row>
    <row r="159" s="1" customFormat="1" ht="15" customHeight="1">
      <c r="B159" s="293"/>
      <c r="C159" s="320" t="s">
        <v>82</v>
      </c>
      <c r="D159" s="268"/>
      <c r="E159" s="268"/>
      <c r="F159" s="321" t="s">
        <v>375</v>
      </c>
      <c r="G159" s="268"/>
      <c r="H159" s="320" t="s">
        <v>437</v>
      </c>
      <c r="I159" s="320" t="s">
        <v>377</v>
      </c>
      <c r="J159" s="320" t="s">
        <v>438</v>
      </c>
      <c r="K159" s="316"/>
    </row>
    <row r="160" s="1" customFormat="1" ht="15" customHeight="1">
      <c r="B160" s="293"/>
      <c r="C160" s="320" t="s">
        <v>439</v>
      </c>
      <c r="D160" s="268"/>
      <c r="E160" s="268"/>
      <c r="F160" s="321" t="s">
        <v>375</v>
      </c>
      <c r="G160" s="268"/>
      <c r="H160" s="320" t="s">
        <v>440</v>
      </c>
      <c r="I160" s="320" t="s">
        <v>410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441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369</v>
      </c>
      <c r="D166" s="283"/>
      <c r="E166" s="283"/>
      <c r="F166" s="283" t="s">
        <v>370</v>
      </c>
      <c r="G166" s="325"/>
      <c r="H166" s="326" t="s">
        <v>54</v>
      </c>
      <c r="I166" s="326" t="s">
        <v>57</v>
      </c>
      <c r="J166" s="283" t="s">
        <v>371</v>
      </c>
      <c r="K166" s="260"/>
    </row>
    <row r="167" s="1" customFormat="1" ht="17.25" customHeight="1">
      <c r="B167" s="261"/>
      <c r="C167" s="285" t="s">
        <v>372</v>
      </c>
      <c r="D167" s="285"/>
      <c r="E167" s="285"/>
      <c r="F167" s="286" t="s">
        <v>373</v>
      </c>
      <c r="G167" s="327"/>
      <c r="H167" s="328"/>
      <c r="I167" s="328"/>
      <c r="J167" s="285" t="s">
        <v>374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378</v>
      </c>
      <c r="D169" s="268"/>
      <c r="E169" s="268"/>
      <c r="F169" s="291" t="s">
        <v>375</v>
      </c>
      <c r="G169" s="268"/>
      <c r="H169" s="268" t="s">
        <v>415</v>
      </c>
      <c r="I169" s="268" t="s">
        <v>377</v>
      </c>
      <c r="J169" s="268">
        <v>120</v>
      </c>
      <c r="K169" s="316"/>
    </row>
    <row r="170" s="1" customFormat="1" ht="15" customHeight="1">
      <c r="B170" s="293"/>
      <c r="C170" s="268" t="s">
        <v>424</v>
      </c>
      <c r="D170" s="268"/>
      <c r="E170" s="268"/>
      <c r="F170" s="291" t="s">
        <v>375</v>
      </c>
      <c r="G170" s="268"/>
      <c r="H170" s="268" t="s">
        <v>425</v>
      </c>
      <c r="I170" s="268" t="s">
        <v>377</v>
      </c>
      <c r="J170" s="268" t="s">
        <v>426</v>
      </c>
      <c r="K170" s="316"/>
    </row>
    <row r="171" s="1" customFormat="1" ht="15" customHeight="1">
      <c r="B171" s="293"/>
      <c r="C171" s="268" t="s">
        <v>323</v>
      </c>
      <c r="D171" s="268"/>
      <c r="E171" s="268"/>
      <c r="F171" s="291" t="s">
        <v>375</v>
      </c>
      <c r="G171" s="268"/>
      <c r="H171" s="268" t="s">
        <v>442</v>
      </c>
      <c r="I171" s="268" t="s">
        <v>377</v>
      </c>
      <c r="J171" s="268" t="s">
        <v>426</v>
      </c>
      <c r="K171" s="316"/>
    </row>
    <row r="172" s="1" customFormat="1" ht="15" customHeight="1">
      <c r="B172" s="293"/>
      <c r="C172" s="268" t="s">
        <v>380</v>
      </c>
      <c r="D172" s="268"/>
      <c r="E172" s="268"/>
      <c r="F172" s="291" t="s">
        <v>381</v>
      </c>
      <c r="G172" s="268"/>
      <c r="H172" s="268" t="s">
        <v>442</v>
      </c>
      <c r="I172" s="268" t="s">
        <v>377</v>
      </c>
      <c r="J172" s="268">
        <v>50</v>
      </c>
      <c r="K172" s="316"/>
    </row>
    <row r="173" s="1" customFormat="1" ht="15" customHeight="1">
      <c r="B173" s="293"/>
      <c r="C173" s="268" t="s">
        <v>383</v>
      </c>
      <c r="D173" s="268"/>
      <c r="E173" s="268"/>
      <c r="F173" s="291" t="s">
        <v>375</v>
      </c>
      <c r="G173" s="268"/>
      <c r="H173" s="268" t="s">
        <v>442</v>
      </c>
      <c r="I173" s="268" t="s">
        <v>385</v>
      </c>
      <c r="J173" s="268"/>
      <c r="K173" s="316"/>
    </row>
    <row r="174" s="1" customFormat="1" ht="15" customHeight="1">
      <c r="B174" s="293"/>
      <c r="C174" s="268" t="s">
        <v>394</v>
      </c>
      <c r="D174" s="268"/>
      <c r="E174" s="268"/>
      <c r="F174" s="291" t="s">
        <v>381</v>
      </c>
      <c r="G174" s="268"/>
      <c r="H174" s="268" t="s">
        <v>442</v>
      </c>
      <c r="I174" s="268" t="s">
        <v>377</v>
      </c>
      <c r="J174" s="268">
        <v>50</v>
      </c>
      <c r="K174" s="316"/>
    </row>
    <row r="175" s="1" customFormat="1" ht="15" customHeight="1">
      <c r="B175" s="293"/>
      <c r="C175" s="268" t="s">
        <v>402</v>
      </c>
      <c r="D175" s="268"/>
      <c r="E175" s="268"/>
      <c r="F175" s="291" t="s">
        <v>381</v>
      </c>
      <c r="G175" s="268"/>
      <c r="H175" s="268" t="s">
        <v>442</v>
      </c>
      <c r="I175" s="268" t="s">
        <v>377</v>
      </c>
      <c r="J175" s="268">
        <v>50</v>
      </c>
      <c r="K175" s="316"/>
    </row>
    <row r="176" s="1" customFormat="1" ht="15" customHeight="1">
      <c r="B176" s="293"/>
      <c r="C176" s="268" t="s">
        <v>400</v>
      </c>
      <c r="D176" s="268"/>
      <c r="E176" s="268"/>
      <c r="F176" s="291" t="s">
        <v>381</v>
      </c>
      <c r="G176" s="268"/>
      <c r="H176" s="268" t="s">
        <v>442</v>
      </c>
      <c r="I176" s="268" t="s">
        <v>377</v>
      </c>
      <c r="J176" s="268">
        <v>50</v>
      </c>
      <c r="K176" s="316"/>
    </row>
    <row r="177" s="1" customFormat="1" ht="15" customHeight="1">
      <c r="B177" s="293"/>
      <c r="C177" s="268" t="s">
        <v>95</v>
      </c>
      <c r="D177" s="268"/>
      <c r="E177" s="268"/>
      <c r="F177" s="291" t="s">
        <v>375</v>
      </c>
      <c r="G177" s="268"/>
      <c r="H177" s="268" t="s">
        <v>443</v>
      </c>
      <c r="I177" s="268" t="s">
        <v>444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375</v>
      </c>
      <c r="G178" s="268"/>
      <c r="H178" s="268" t="s">
        <v>445</v>
      </c>
      <c r="I178" s="268" t="s">
        <v>446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375</v>
      </c>
      <c r="G179" s="268"/>
      <c r="H179" s="268" t="s">
        <v>447</v>
      </c>
      <c r="I179" s="268" t="s">
        <v>377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375</v>
      </c>
      <c r="G180" s="268"/>
      <c r="H180" s="268" t="s">
        <v>448</v>
      </c>
      <c r="I180" s="268" t="s">
        <v>377</v>
      </c>
      <c r="J180" s="268">
        <v>255</v>
      </c>
      <c r="K180" s="316"/>
    </row>
    <row r="181" s="1" customFormat="1" ht="15" customHeight="1">
      <c r="B181" s="293"/>
      <c r="C181" s="268" t="s">
        <v>96</v>
      </c>
      <c r="D181" s="268"/>
      <c r="E181" s="268"/>
      <c r="F181" s="291" t="s">
        <v>375</v>
      </c>
      <c r="G181" s="268"/>
      <c r="H181" s="268" t="s">
        <v>339</v>
      </c>
      <c r="I181" s="268" t="s">
        <v>377</v>
      </c>
      <c r="J181" s="268">
        <v>10</v>
      </c>
      <c r="K181" s="316"/>
    </row>
    <row r="182" s="1" customFormat="1" ht="15" customHeight="1">
      <c r="B182" s="293"/>
      <c r="C182" s="268" t="s">
        <v>97</v>
      </c>
      <c r="D182" s="268"/>
      <c r="E182" s="268"/>
      <c r="F182" s="291" t="s">
        <v>375</v>
      </c>
      <c r="G182" s="268"/>
      <c r="H182" s="268" t="s">
        <v>449</v>
      </c>
      <c r="I182" s="268" t="s">
        <v>410</v>
      </c>
      <c r="J182" s="268"/>
      <c r="K182" s="316"/>
    </row>
    <row r="183" s="1" customFormat="1" ht="15" customHeight="1">
      <c r="B183" s="293"/>
      <c r="C183" s="268" t="s">
        <v>450</v>
      </c>
      <c r="D183" s="268"/>
      <c r="E183" s="268"/>
      <c r="F183" s="291" t="s">
        <v>375</v>
      </c>
      <c r="G183" s="268"/>
      <c r="H183" s="268" t="s">
        <v>451</v>
      </c>
      <c r="I183" s="268" t="s">
        <v>410</v>
      </c>
      <c r="J183" s="268"/>
      <c r="K183" s="316"/>
    </row>
    <row r="184" s="1" customFormat="1" ht="15" customHeight="1">
      <c r="B184" s="293"/>
      <c r="C184" s="268" t="s">
        <v>439</v>
      </c>
      <c r="D184" s="268"/>
      <c r="E184" s="268"/>
      <c r="F184" s="291" t="s">
        <v>375</v>
      </c>
      <c r="G184" s="268"/>
      <c r="H184" s="268" t="s">
        <v>452</v>
      </c>
      <c r="I184" s="268" t="s">
        <v>410</v>
      </c>
      <c r="J184" s="268"/>
      <c r="K184" s="316"/>
    </row>
    <row r="185" s="1" customFormat="1" ht="15" customHeight="1">
      <c r="B185" s="293"/>
      <c r="C185" s="268" t="s">
        <v>99</v>
      </c>
      <c r="D185" s="268"/>
      <c r="E185" s="268"/>
      <c r="F185" s="291" t="s">
        <v>381</v>
      </c>
      <c r="G185" s="268"/>
      <c r="H185" s="268" t="s">
        <v>453</v>
      </c>
      <c r="I185" s="268" t="s">
        <v>377</v>
      </c>
      <c r="J185" s="268">
        <v>50</v>
      </c>
      <c r="K185" s="316"/>
    </row>
    <row r="186" s="1" customFormat="1" ht="15" customHeight="1">
      <c r="B186" s="293"/>
      <c r="C186" s="268" t="s">
        <v>454</v>
      </c>
      <c r="D186" s="268"/>
      <c r="E186" s="268"/>
      <c r="F186" s="291" t="s">
        <v>381</v>
      </c>
      <c r="G186" s="268"/>
      <c r="H186" s="268" t="s">
        <v>455</v>
      </c>
      <c r="I186" s="268" t="s">
        <v>456</v>
      </c>
      <c r="J186" s="268"/>
      <c r="K186" s="316"/>
    </row>
    <row r="187" s="1" customFormat="1" ht="15" customHeight="1">
      <c r="B187" s="293"/>
      <c r="C187" s="268" t="s">
        <v>457</v>
      </c>
      <c r="D187" s="268"/>
      <c r="E187" s="268"/>
      <c r="F187" s="291" t="s">
        <v>381</v>
      </c>
      <c r="G187" s="268"/>
      <c r="H187" s="268" t="s">
        <v>458</v>
      </c>
      <c r="I187" s="268" t="s">
        <v>456</v>
      </c>
      <c r="J187" s="268"/>
      <c r="K187" s="316"/>
    </row>
    <row r="188" s="1" customFormat="1" ht="15" customHeight="1">
      <c r="B188" s="293"/>
      <c r="C188" s="268" t="s">
        <v>459</v>
      </c>
      <c r="D188" s="268"/>
      <c r="E188" s="268"/>
      <c r="F188" s="291" t="s">
        <v>381</v>
      </c>
      <c r="G188" s="268"/>
      <c r="H188" s="268" t="s">
        <v>460</v>
      </c>
      <c r="I188" s="268" t="s">
        <v>456</v>
      </c>
      <c r="J188" s="268"/>
      <c r="K188" s="316"/>
    </row>
    <row r="189" s="1" customFormat="1" ht="15" customHeight="1">
      <c r="B189" s="293"/>
      <c r="C189" s="329" t="s">
        <v>461</v>
      </c>
      <c r="D189" s="268"/>
      <c r="E189" s="268"/>
      <c r="F189" s="291" t="s">
        <v>381</v>
      </c>
      <c r="G189" s="268"/>
      <c r="H189" s="268" t="s">
        <v>462</v>
      </c>
      <c r="I189" s="268" t="s">
        <v>463</v>
      </c>
      <c r="J189" s="330" t="s">
        <v>464</v>
      </c>
      <c r="K189" s="316"/>
    </row>
    <row r="190" s="1" customFormat="1" ht="15" customHeight="1">
      <c r="B190" s="293"/>
      <c r="C190" s="329" t="s">
        <v>42</v>
      </c>
      <c r="D190" s="268"/>
      <c r="E190" s="268"/>
      <c r="F190" s="291" t="s">
        <v>375</v>
      </c>
      <c r="G190" s="268"/>
      <c r="H190" s="265" t="s">
        <v>465</v>
      </c>
      <c r="I190" s="268" t="s">
        <v>466</v>
      </c>
      <c r="J190" s="268"/>
      <c r="K190" s="316"/>
    </row>
    <row r="191" s="1" customFormat="1" ht="15" customHeight="1">
      <c r="B191" s="293"/>
      <c r="C191" s="329" t="s">
        <v>467</v>
      </c>
      <c r="D191" s="268"/>
      <c r="E191" s="268"/>
      <c r="F191" s="291" t="s">
        <v>375</v>
      </c>
      <c r="G191" s="268"/>
      <c r="H191" s="268" t="s">
        <v>468</v>
      </c>
      <c r="I191" s="268" t="s">
        <v>410</v>
      </c>
      <c r="J191" s="268"/>
      <c r="K191" s="316"/>
    </row>
    <row r="192" s="1" customFormat="1" ht="15" customHeight="1">
      <c r="B192" s="293"/>
      <c r="C192" s="329" t="s">
        <v>469</v>
      </c>
      <c r="D192" s="268"/>
      <c r="E192" s="268"/>
      <c r="F192" s="291" t="s">
        <v>375</v>
      </c>
      <c r="G192" s="268"/>
      <c r="H192" s="268" t="s">
        <v>470</v>
      </c>
      <c r="I192" s="268" t="s">
        <v>410</v>
      </c>
      <c r="J192" s="268"/>
      <c r="K192" s="316"/>
    </row>
    <row r="193" s="1" customFormat="1" ht="15" customHeight="1">
      <c r="B193" s="293"/>
      <c r="C193" s="329" t="s">
        <v>471</v>
      </c>
      <c r="D193" s="268"/>
      <c r="E193" s="268"/>
      <c r="F193" s="291" t="s">
        <v>381</v>
      </c>
      <c r="G193" s="268"/>
      <c r="H193" s="268" t="s">
        <v>472</v>
      </c>
      <c r="I193" s="268" t="s">
        <v>410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473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474</v>
      </c>
      <c r="D200" s="332"/>
      <c r="E200" s="332"/>
      <c r="F200" s="332" t="s">
        <v>475</v>
      </c>
      <c r="G200" s="333"/>
      <c r="H200" s="332" t="s">
        <v>476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466</v>
      </c>
      <c r="D202" s="268"/>
      <c r="E202" s="268"/>
      <c r="F202" s="291" t="s">
        <v>43</v>
      </c>
      <c r="G202" s="268"/>
      <c r="H202" s="268" t="s">
        <v>477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44</v>
      </c>
      <c r="G203" s="268"/>
      <c r="H203" s="268" t="s">
        <v>478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479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45</v>
      </c>
      <c r="G205" s="268"/>
      <c r="H205" s="268" t="s">
        <v>480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46</v>
      </c>
      <c r="G206" s="268"/>
      <c r="H206" s="268" t="s">
        <v>481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422</v>
      </c>
      <c r="D208" s="268"/>
      <c r="E208" s="268"/>
      <c r="F208" s="291" t="s">
        <v>76</v>
      </c>
      <c r="G208" s="268"/>
      <c r="H208" s="268" t="s">
        <v>482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317</v>
      </c>
      <c r="G209" s="268"/>
      <c r="H209" s="268" t="s">
        <v>318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315</v>
      </c>
      <c r="G210" s="268"/>
      <c r="H210" s="268" t="s">
        <v>483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319</v>
      </c>
      <c r="G211" s="329"/>
      <c r="H211" s="320" t="s">
        <v>320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321</v>
      </c>
      <c r="G212" s="329"/>
      <c r="H212" s="320" t="s">
        <v>484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446</v>
      </c>
      <c r="D214" s="268"/>
      <c r="E214" s="268"/>
      <c r="F214" s="291">
        <v>1</v>
      </c>
      <c r="G214" s="329"/>
      <c r="H214" s="320" t="s">
        <v>485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486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487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488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Toms Jan</dc:creator>
  <cp:lastModifiedBy>Toms Jan</cp:lastModifiedBy>
  <dcterms:created xsi:type="dcterms:W3CDTF">2022-09-02T05:17:21Z</dcterms:created>
  <dcterms:modified xsi:type="dcterms:W3CDTF">2022-09-02T05:17:23Z</dcterms:modified>
</cp:coreProperties>
</file>