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Zakázky\Nový Bor\Odpady\Final ZD a přílohy\"/>
    </mc:Choice>
  </mc:AlternateContent>
  <xr:revisionPtr revIDLastSave="0" documentId="8_{8A061B74-575C-427D-BCC5-E216608CE07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0" i="1" l="1"/>
  <c r="E111" i="1"/>
  <c r="E109" i="1"/>
  <c r="E101" i="1"/>
  <c r="E100" i="1"/>
  <c r="E99" i="1"/>
  <c r="B87" i="1"/>
  <c r="G113" i="1" l="1"/>
  <c r="G103" i="1"/>
  <c r="B91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3" i="1"/>
  <c r="G62" i="1"/>
  <c r="G61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G82" i="1" l="1"/>
  <c r="G93" i="1" s="1"/>
  <c r="G22" i="1"/>
  <c r="D7" i="1" l="1"/>
  <c r="D9" i="1" l="1"/>
  <c r="D8" i="1"/>
  <c r="E121" i="1" l="1"/>
  <c r="E122" i="1"/>
  <c r="E120" i="1"/>
  <c r="E119" i="1"/>
  <c r="G125" i="1" l="1"/>
  <c r="D52" i="1" l="1"/>
  <c r="F42" i="1" l="1"/>
  <c r="G19" i="1" l="1"/>
  <c r="G20" i="1"/>
  <c r="G21" i="1"/>
  <c r="G23" i="1"/>
  <c r="G18" i="1"/>
  <c r="D48" i="1"/>
  <c r="G55" i="1" s="1"/>
  <c r="D40" i="1"/>
  <c r="G42" i="1" s="1"/>
  <c r="D29" i="1"/>
  <c r="D30" i="1"/>
  <c r="D31" i="1"/>
  <c r="D32" i="1"/>
  <c r="D28" i="1"/>
  <c r="F19" i="1"/>
  <c r="F20" i="1"/>
  <c r="F21" i="1"/>
  <c r="F23" i="1"/>
  <c r="F18" i="1"/>
  <c r="F24" i="1" l="1"/>
  <c r="D33" i="1"/>
  <c r="F55" i="1"/>
  <c r="G24" i="1"/>
  <c r="D10" i="1"/>
  <c r="G12" i="1" s="1"/>
  <c r="C130" i="1" l="1"/>
  <c r="C131" i="1"/>
  <c r="C132" i="1" s="1"/>
  <c r="C134" i="1" s="1"/>
  <c r="E130" i="1"/>
  <c r="G35" i="1"/>
  <c r="F35" i="1"/>
  <c r="E131" i="1" l="1"/>
  <c r="G131" i="1" s="1"/>
  <c r="E132" i="1"/>
  <c r="E134" i="1" s="1"/>
  <c r="G130" i="1"/>
  <c r="G132" i="1" s="1"/>
  <c r="G134" i="1" s="1"/>
</calcChain>
</file>

<file path=xl/sharedStrings.xml><?xml version="1.0" encoding="utf-8"?>
<sst xmlns="http://schemas.openxmlformats.org/spreadsheetml/2006/main" count="195" uniqueCount="141">
  <si>
    <t>Cena za jednu tunu</t>
  </si>
  <si>
    <t>týdenní</t>
  </si>
  <si>
    <t>Druh nádoby - objem v litrech</t>
  </si>
  <si>
    <t>Počet nádob</t>
  </si>
  <si>
    <t>Celková cena nájmu druhu nádoby za rok</t>
  </si>
  <si>
    <t>CENA CELKEM</t>
  </si>
  <si>
    <t>B SEPAROVANÝ ODPAD</t>
  </si>
  <si>
    <t>Druh odpadu</t>
  </si>
  <si>
    <t>Sklo bílé</t>
  </si>
  <si>
    <t>Sklo barevné</t>
  </si>
  <si>
    <t>PET + směsné plasty</t>
  </si>
  <si>
    <t>Nápojové kartony</t>
  </si>
  <si>
    <t>Papír</t>
  </si>
  <si>
    <t>Cyklus svozu</t>
  </si>
  <si>
    <t>měsíční</t>
  </si>
  <si>
    <t>Počet svozů za rok</t>
  </si>
  <si>
    <t>Cena za jeden svoz jedné nádoby</t>
  </si>
  <si>
    <t>Cena všech svozů druhu odpadu za rok</t>
  </si>
  <si>
    <t>Druh nádoby dle určeného odpadu</t>
  </si>
  <si>
    <t>Sklo bíle</t>
  </si>
  <si>
    <t>Cena za jednu nádobu za rok</t>
  </si>
  <si>
    <t>Cena za jeden svoz</t>
  </si>
  <si>
    <t>Celková cena za rok</t>
  </si>
  <si>
    <t>Cena za jeden svoz jednoho koše</t>
  </si>
  <si>
    <t>Počet košů</t>
  </si>
  <si>
    <t>Celková cena svozu odpadkových košů za rok</t>
  </si>
  <si>
    <t>Doplnění sáčků na psí exkrementy</t>
  </si>
  <si>
    <t>Počet doplnění za rok</t>
  </si>
  <si>
    <t>Celková cena doplnění za rok</t>
  </si>
  <si>
    <t>Celková cena za svoz druhu odpadu za rok</t>
  </si>
  <si>
    <t>Počet zásobníků</t>
  </si>
  <si>
    <t>G - SVOZ VELKOOBJEMOVÉHO ODPADU</t>
  </si>
  <si>
    <t>Předpokládaný počet tun za rok</t>
  </si>
  <si>
    <t>Kód odpadu</t>
  </si>
  <si>
    <t>15 02 02</t>
  </si>
  <si>
    <t>16 01 03</t>
  </si>
  <si>
    <t>16 06 01</t>
  </si>
  <si>
    <t>17 01 07</t>
  </si>
  <si>
    <t>17 05 04</t>
  </si>
  <si>
    <t>20 01 21</t>
  </si>
  <si>
    <t>20 03 07</t>
  </si>
  <si>
    <t>N</t>
  </si>
  <si>
    <t>O</t>
  </si>
  <si>
    <t>Absorpční činidla, filtrační materiály (včetně olejových filtrů jinak blíže neurčených), čisticí tkaniny a ochranné oděvy znečištěné nebezpečnými látkami</t>
  </si>
  <si>
    <t>Pneumatiky</t>
  </si>
  <si>
    <t>Olověné akumulátory</t>
  </si>
  <si>
    <t>Směsi nebo oddělené frakce betonu, cihel, tašek a keramických výrobků neuvedené pod číslem 17 01 06</t>
  </si>
  <si>
    <t>Zemina a kamení neuvedené pod číslem 17 05 03</t>
  </si>
  <si>
    <t>Zářivky a jiný odpad obsahující rtuť</t>
  </si>
  <si>
    <t>Objemný odpad (nábytek)</t>
  </si>
  <si>
    <t>Celková cena svoz a likvidace bioodpadu</t>
  </si>
  <si>
    <t>Sběr, svoz, odstraňování, nájemné nádob (SKO) vč. poplatků</t>
  </si>
  <si>
    <t>E - PROVOZ SBĚRNÉHO DVORA</t>
  </si>
  <si>
    <t>Biologicky rozložitelný odpad (ke kompostování, tráva, listí, bez dřevní hmoty prům. pod 2 cm)</t>
  </si>
  <si>
    <t>Předpokládaná cena za rok</t>
  </si>
  <si>
    <t>H - SVOZ HŘBITOVNÍHO ODPADU</t>
  </si>
  <si>
    <t>Svoz, přistavení nádoby, nájemné nádoby a likvidace velkoobjemového odpadu (vč. poplatků)</t>
  </si>
  <si>
    <t>Svoz, přistavení nádoby, nájemné nádoby a likvidace hřbitovního odpadu (vč. poplatků)</t>
  </si>
  <si>
    <t>F BIOLOGICKÝ ODPAD</t>
  </si>
  <si>
    <t>Hřbitov</t>
  </si>
  <si>
    <t>Nádoba</t>
  </si>
  <si>
    <t>Cena za jeden svoz nádoby</t>
  </si>
  <si>
    <t>Arnultovice</t>
  </si>
  <si>
    <t>Pihel</t>
  </si>
  <si>
    <t>Bukovany</t>
  </si>
  <si>
    <t>Celková cena  druhu nádoby za rok</t>
  </si>
  <si>
    <t>1100 l</t>
  </si>
  <si>
    <t>Lesní*</t>
  </si>
  <si>
    <t>* Kontejner bude přistaven a svážen na vyžádání</t>
  </si>
  <si>
    <t>Svoz odpadkových košů, využití, odstranění (vč. poplatků)</t>
  </si>
  <si>
    <t>Sběr, svoz a odstraňování (využití) separovaného odpadu (VSKO) (vč. poplatků)</t>
  </si>
  <si>
    <t>*Zbylé nádoby, které budou sváženy jsou ve vlastnictví zákazníka</t>
  </si>
  <si>
    <t>Nájemné nádob (VSKO) - objem 1100 litrů*</t>
  </si>
  <si>
    <t>Cena za jednu nádobu za rok (týdenní svoz)</t>
  </si>
  <si>
    <t>Cena za jedno doplnění jednoho zásobníku (50 ks), vč. ceny sáčků</t>
  </si>
  <si>
    <t>Svoz, přistavení nádoby, nájemné nádoby a likvidace biologického odpadu (vč. poplatků)</t>
  </si>
  <si>
    <t>kov</t>
  </si>
  <si>
    <t>Druh/velikost nádoby</t>
  </si>
  <si>
    <t xml:space="preserve">Cena za svoz jedné nádoby </t>
  </si>
  <si>
    <t>12 m3</t>
  </si>
  <si>
    <t>16 m3</t>
  </si>
  <si>
    <t>20 m3</t>
  </si>
  <si>
    <t xml:space="preserve">Jiné motorové, převodové a mazací oleje </t>
  </si>
  <si>
    <t>13 02 08</t>
  </si>
  <si>
    <t>Obaly obsahující zbytky nebezpečných látek  nebo obaly těmito látkami znečištěné</t>
  </si>
  <si>
    <t>15 01 10</t>
  </si>
  <si>
    <t>Rozpouštědla</t>
  </si>
  <si>
    <t>20 01 13</t>
  </si>
  <si>
    <t>Kyseliny</t>
  </si>
  <si>
    <t>20 01 14</t>
  </si>
  <si>
    <t>Zásady</t>
  </si>
  <si>
    <t>20 01 15</t>
  </si>
  <si>
    <t>Fotochemikálie</t>
  </si>
  <si>
    <t>20 01 17</t>
  </si>
  <si>
    <t>Pesticidy</t>
  </si>
  <si>
    <t>20 01 19</t>
  </si>
  <si>
    <t>Jedlé oleje a tuky</t>
  </si>
  <si>
    <t>20 01 25</t>
  </si>
  <si>
    <t>Oleje a tuky neuvedené pod  číslem 20 01 25</t>
  </si>
  <si>
    <t>20 01 26</t>
  </si>
  <si>
    <t>Barvy, tiskařské barvy, lepidla a pryskyřice obsahující nebezpečné látky</t>
  </si>
  <si>
    <t>20 01 27</t>
  </si>
  <si>
    <t>Dřevo neuvedené pod č. 20 01 37</t>
  </si>
  <si>
    <t>20 01 38</t>
  </si>
  <si>
    <t xml:space="preserve">Plasty </t>
  </si>
  <si>
    <t>20 01 39</t>
  </si>
  <si>
    <t>Kovy</t>
  </si>
  <si>
    <t>20 01 40</t>
  </si>
  <si>
    <t>20 02 01</t>
  </si>
  <si>
    <t xml:space="preserve">Zemina a kameny </t>
  </si>
  <si>
    <t>20 02 02</t>
  </si>
  <si>
    <t>Paušální poplatek za provozování místa zpětného odběru</t>
  </si>
  <si>
    <t>Město Nový Bor obdrží 100 % z aktuální výkupní ceny.</t>
  </si>
  <si>
    <t>Cena za měsíc</t>
  </si>
  <si>
    <r>
      <t>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</si>
  <si>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2 x 240 l</t>
  </si>
  <si>
    <t>Město Nový Bor obdrží 100 % z aktuální výkupní ceny odevzdaného odpadu.</t>
  </si>
  <si>
    <t>A - CELKOVÁ PŘEDPOKLÁDANÁ CENA ZA SKO ZA 1 ROK</t>
  </si>
  <si>
    <t>B - CELKOVÁ PŘEDPOKLÁDANÁ CENA ZA VSKO ZA 1 ROK</t>
  </si>
  <si>
    <t>D - CELKOVÁ PŘEDPOKLÁDANÁ CENA ZA KOŠE A SÁČKY ZA 1 ROK</t>
  </si>
  <si>
    <t>E - CELKOVÁ PŘEDPOKLÁDANÁ CENA ZA PROVOZ SBĚROVÉHO DVORA ZA 1 ROK</t>
  </si>
  <si>
    <t>F - CELKOVÁ PŘEDPOKLÁDANÁ CENA ZA SVOZ BIOLOGICKÉHO ODPADU ZA 1 ROK</t>
  </si>
  <si>
    <t>G - CELKOVÁ PŘEDPOKLÁDANÁ CENA ZA SVOZ VELKOOBJEM. ODPADU ZA 1 ROK</t>
  </si>
  <si>
    <t>H - CELKOVÁ PŘEDPOKLÁDANÁ CENA ZA SVOZ HŘBITOVNÍHO ODPAD ZA 1 ROK</t>
  </si>
  <si>
    <t>sazba DPH</t>
  </si>
  <si>
    <t>svoz a likvidace odpadu</t>
  </si>
  <si>
    <t>DPH</t>
  </si>
  <si>
    <t>Cena celkme za 5 let</t>
  </si>
  <si>
    <t>Celková cena za 1 rok</t>
  </si>
  <si>
    <t>cena s DPH</t>
  </si>
  <si>
    <t>cena bez DPH</t>
  </si>
  <si>
    <t>pronájem kontejnerů, doplnění sáčků</t>
  </si>
  <si>
    <t>Cena celkem za 1 rok</t>
  </si>
  <si>
    <t>C - CELKOVÁ PŘEDPOKLÁDANÁ CENA ZA SVOZ PYTLŮ ZA 1 ROK</t>
  </si>
  <si>
    <t>D - ODPADKOVÉ KOŠE A SÁČKY NA PSÍ EXKREMENTY</t>
  </si>
  <si>
    <t>C -SVOZ PYTLŮ V RÁMCI PROGRAMU "Čárové kódy"</t>
  </si>
  <si>
    <t>A - SMĚSNÝ KOMUNÁLNÍ ODPAD (SKO)</t>
  </si>
  <si>
    <t>Poplatek za pronájem a manipulaci (odvoz, přistavení) kontejneru na kovy (vč. poplatků)</t>
  </si>
  <si>
    <t>Sběr odpadu, nájem a manipulace kontejnerů, odvoz, využití, odstranění (vč. poplatků)</t>
  </si>
  <si>
    <t>Příloha č. 2 - Rozpis ceny plnění</t>
  </si>
  <si>
    <t>Druh odpadu - katal.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</si>
</sst>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6">
    <xf numFmtId="0" fontId="0" fillId="0" borderId="0" xfId="0"/>
    <xf numFmtId="3" fontId="0" fillId="0" borderId="1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3" fontId="0" fillId="0" borderId="0" xfId="0" applyNumberFormat="1"/>
    <xf numFmtId="3" fontId="0" fillId="0" borderId="13" xfId="0" applyNumberFormat="1" applyBorder="1" applyAlignment="1">
      <alignment horizontal="right" indent="1"/>
    </xf>
    <xf numFmtId="3" fontId="0" fillId="0" borderId="4" xfId="0" applyNumberFormat="1" applyBorder="1"/>
    <xf numFmtId="3" fontId="2" fillId="0" borderId="5" xfId="0" applyNumberFormat="1" applyFont="1" applyBorder="1"/>
    <xf numFmtId="3" fontId="0" fillId="4" borderId="0" xfId="0" applyNumberFormat="1" applyFill="1" applyBorder="1"/>
    <xf numFmtId="3" fontId="0" fillId="4" borderId="18" xfId="0" applyNumberFormat="1" applyFill="1" applyBorder="1"/>
    <xf numFmtId="3" fontId="2" fillId="3" borderId="5" xfId="0" applyNumberFormat="1" applyFont="1" applyFill="1" applyBorder="1"/>
    <xf numFmtId="3" fontId="2" fillId="0" borderId="4" xfId="0" applyNumberFormat="1" applyFont="1" applyBorder="1"/>
    <xf numFmtId="3" fontId="2" fillId="3" borderId="4" xfId="0" applyNumberFormat="1" applyFont="1" applyFill="1" applyBorder="1"/>
    <xf numFmtId="3" fontId="0" fillId="0" borderId="1" xfId="0" applyNumberFormat="1" applyBorder="1"/>
    <xf numFmtId="3" fontId="0" fillId="0" borderId="19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indent="1"/>
    </xf>
    <xf numFmtId="3" fontId="5" fillId="0" borderId="0" xfId="0" applyNumberFormat="1" applyFont="1"/>
    <xf numFmtId="3" fontId="0" fillId="4" borderId="6" xfId="0" applyNumberFormat="1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3" fontId="2" fillId="0" borderId="3" xfId="0" applyNumberFormat="1" applyFont="1" applyBorder="1"/>
    <xf numFmtId="3" fontId="0" fillId="0" borderId="5" xfId="0" applyNumberFormat="1" applyBorder="1"/>
    <xf numFmtId="3" fontId="0" fillId="0" borderId="20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0" fillId="0" borderId="3" xfId="0" applyNumberFormat="1" applyBorder="1"/>
    <xf numFmtId="3" fontId="0" fillId="4" borderId="17" xfId="0" applyNumberForma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2" fillId="0" borderId="20" xfId="0" applyNumberFormat="1" applyFont="1" applyBorder="1" applyAlignment="1">
      <alignment vertical="center" wrapText="1"/>
    </xf>
    <xf numFmtId="3" fontId="2" fillId="0" borderId="19" xfId="0" applyNumberFormat="1" applyFont="1" applyBorder="1" applyAlignment="1">
      <alignment vertical="center" wrapText="1"/>
    </xf>
    <xf numFmtId="3" fontId="2" fillId="0" borderId="19" xfId="0" applyNumberFormat="1" applyFont="1" applyBorder="1" applyAlignment="1">
      <alignment wrapText="1"/>
    </xf>
    <xf numFmtId="3" fontId="2" fillId="0" borderId="21" xfId="0" applyNumberFormat="1" applyFont="1" applyBorder="1" applyAlignment="1">
      <alignment vertical="center" wrapText="1"/>
    </xf>
    <xf numFmtId="3" fontId="0" fillId="0" borderId="0" xfId="0" applyNumberFormat="1" applyAlignment="1">
      <alignment wrapText="1"/>
    </xf>
    <xf numFmtId="3" fontId="0" fillId="0" borderId="15" xfId="0" applyNumberFormat="1" applyBorder="1" applyAlignment="1">
      <alignment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left" vertical="center" indent="5"/>
    </xf>
    <xf numFmtId="3" fontId="0" fillId="0" borderId="12" xfId="0" applyNumberFormat="1" applyBorder="1" applyAlignment="1">
      <alignment wrapText="1"/>
    </xf>
    <xf numFmtId="3" fontId="0" fillId="0" borderId="13" xfId="0" applyNumberFormat="1" applyBorder="1"/>
    <xf numFmtId="3" fontId="0" fillId="4" borderId="2" xfId="0" applyNumberFormat="1" applyFill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22" xfId="0" applyNumberFormat="1" applyFont="1" applyBorder="1"/>
    <xf numFmtId="3" fontId="2" fillId="0" borderId="9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0" fillId="0" borderId="0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2" xfId="0" applyNumberFormat="1" applyBorder="1"/>
    <xf numFmtId="3" fontId="0" fillId="0" borderId="18" xfId="0" applyNumberFormat="1" applyBorder="1"/>
    <xf numFmtId="3" fontId="0" fillId="0" borderId="14" xfId="0" applyNumberFormat="1" applyBorder="1" applyAlignment="1">
      <alignment horizontal="right" indent="1"/>
    </xf>
    <xf numFmtId="3" fontId="2" fillId="0" borderId="5" xfId="0" applyNumberFormat="1" applyFont="1" applyBorder="1" applyAlignment="1">
      <alignment horizontal="right" indent="1"/>
    </xf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1" fillId="2" borderId="22" xfId="0" applyNumberFormat="1" applyFont="1" applyFill="1" applyBorder="1"/>
    <xf numFmtId="3" fontId="0" fillId="4" borderId="27" xfId="0" applyNumberFormat="1" applyFill="1" applyBorder="1"/>
    <xf numFmtId="3" fontId="0" fillId="0" borderId="13" xfId="0" applyNumberFormat="1" applyBorder="1" applyAlignment="1">
      <alignment horizontal="center"/>
    </xf>
    <xf numFmtId="3" fontId="2" fillId="0" borderId="8" xfId="0" applyNumberFormat="1" applyFont="1" applyBorder="1"/>
    <xf numFmtId="3" fontId="0" fillId="0" borderId="6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3" fontId="0" fillId="0" borderId="26" xfId="0" applyNumberFormat="1" applyBorder="1"/>
    <xf numFmtId="3" fontId="2" fillId="3" borderId="3" xfId="0" applyNumberFormat="1" applyFont="1" applyFill="1" applyBorder="1"/>
    <xf numFmtId="3" fontId="2" fillId="3" borderId="22" xfId="0" applyNumberFormat="1" applyFont="1" applyFill="1" applyBorder="1"/>
    <xf numFmtId="3" fontId="4" fillId="3" borderId="3" xfId="0" applyNumberFormat="1" applyFont="1" applyFill="1" applyBorder="1"/>
    <xf numFmtId="3" fontId="4" fillId="3" borderId="4" xfId="0" applyNumberFormat="1" applyFont="1" applyFill="1" applyBorder="1"/>
    <xf numFmtId="3" fontId="4" fillId="3" borderId="22" xfId="0" applyNumberFormat="1" applyFont="1" applyFill="1" applyBorder="1"/>
    <xf numFmtId="3" fontId="4" fillId="3" borderId="5" xfId="0" applyNumberFormat="1" applyFont="1" applyFill="1" applyBorder="1"/>
    <xf numFmtId="3" fontId="4" fillId="0" borderId="0" xfId="0" applyNumberFormat="1" applyFont="1" applyFill="1" applyBorder="1"/>
    <xf numFmtId="3" fontId="2" fillId="0" borderId="0" xfId="0" applyNumberFormat="1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3" fontId="0" fillId="0" borderId="21" xfId="0" applyNumberFormat="1" applyBorder="1" applyAlignment="1">
      <alignment horizontal="right" indent="1"/>
    </xf>
    <xf numFmtId="3" fontId="0" fillId="6" borderId="13" xfId="0" applyNumberFormat="1" applyFill="1" applyBorder="1" applyAlignment="1">
      <alignment horizontal="center"/>
    </xf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0" fillId="0" borderId="27" xfId="0" applyNumberFormat="1" applyBorder="1" applyAlignment="1">
      <alignment wrapText="1"/>
    </xf>
    <xf numFmtId="3" fontId="0" fillId="0" borderId="7" xfId="0" applyNumberFormat="1" applyBorder="1"/>
    <xf numFmtId="3" fontId="0" fillId="0" borderId="8" xfId="0" applyNumberFormat="1" applyBorder="1"/>
    <xf numFmtId="3" fontId="0" fillId="0" borderId="17" xfId="0" applyNumberFormat="1" applyFill="1" applyBorder="1"/>
    <xf numFmtId="3" fontId="0" fillId="4" borderId="3" xfId="0" applyNumberFormat="1" applyFill="1" applyBorder="1"/>
    <xf numFmtId="3" fontId="0" fillId="4" borderId="4" xfId="0" applyNumberFormat="1" applyFill="1" applyBorder="1"/>
    <xf numFmtId="3" fontId="0" fillId="4" borderId="4" xfId="0" applyNumberFormat="1" applyFill="1" applyBorder="1" applyAlignment="1">
      <alignment horizontal="right" indent="1"/>
    </xf>
    <xf numFmtId="3" fontId="2" fillId="4" borderId="4" xfId="0" applyNumberFormat="1" applyFont="1" applyFill="1" applyBorder="1" applyAlignment="1">
      <alignment horizontal="right" indent="1"/>
    </xf>
    <xf numFmtId="3" fontId="0" fillId="4" borderId="5" xfId="0" applyNumberFormat="1" applyFill="1" applyBorder="1"/>
    <xf numFmtId="3" fontId="0" fillId="0" borderId="6" xfId="0" applyNumberFormat="1" applyBorder="1"/>
    <xf numFmtId="3" fontId="4" fillId="0" borderId="29" xfId="0" applyNumberFormat="1" applyFont="1" applyFill="1" applyBorder="1"/>
    <xf numFmtId="3" fontId="4" fillId="0" borderId="30" xfId="0" applyNumberFormat="1" applyFont="1" applyFill="1" applyBorder="1"/>
    <xf numFmtId="3" fontId="1" fillId="6" borderId="8" xfId="0" applyNumberFormat="1" applyFont="1" applyFill="1" applyBorder="1"/>
    <xf numFmtId="3" fontId="1" fillId="6" borderId="7" xfId="0" applyNumberFormat="1" applyFont="1" applyFill="1" applyBorder="1"/>
    <xf numFmtId="3" fontId="0" fillId="4" borderId="26" xfId="0" applyNumberFormat="1" applyFill="1" applyBorder="1" applyAlignment="1">
      <alignment horizontal="center"/>
    </xf>
    <xf numFmtId="3" fontId="2" fillId="4" borderId="23" xfId="0" applyNumberFormat="1" applyFont="1" applyFill="1" applyBorder="1"/>
    <xf numFmtId="3" fontId="0" fillId="4" borderId="23" xfId="0" applyNumberFormat="1" applyFill="1" applyBorder="1" applyAlignment="1">
      <alignment horizontal="center"/>
    </xf>
    <xf numFmtId="3" fontId="2" fillId="4" borderId="23" xfId="0" applyNumberFormat="1" applyFont="1" applyFill="1" applyBorder="1" applyAlignment="1">
      <alignment horizontal="right" indent="1"/>
    </xf>
    <xf numFmtId="3" fontId="4" fillId="4" borderId="23" xfId="0" applyNumberFormat="1" applyFont="1" applyFill="1" applyBorder="1"/>
    <xf numFmtId="3" fontId="4" fillId="4" borderId="25" xfId="0" applyNumberFormat="1" applyFont="1" applyFill="1" applyBorder="1"/>
    <xf numFmtId="0" fontId="0" fillId="0" borderId="15" xfId="0" applyBorder="1"/>
    <xf numFmtId="3" fontId="4" fillId="0" borderId="34" xfId="0" applyNumberFormat="1" applyFont="1" applyFill="1" applyBorder="1"/>
    <xf numFmtId="3" fontId="3" fillId="2" borderId="7" xfId="0" applyNumberFormat="1" applyFon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2" fillId="3" borderId="23" xfId="0" applyNumberFormat="1" applyFont="1" applyFill="1" applyBorder="1"/>
    <xf numFmtId="3" fontId="2" fillId="3" borderId="25" xfId="0" applyNumberFormat="1" applyFont="1" applyFill="1" applyBorder="1"/>
    <xf numFmtId="3" fontId="3" fillId="2" borderId="6" xfId="0" applyNumberFormat="1" applyFont="1" applyFill="1" applyBorder="1"/>
    <xf numFmtId="3" fontId="2" fillId="0" borderId="36" xfId="0" applyNumberFormat="1" applyFont="1" applyBorder="1" applyAlignment="1">
      <alignment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0" fillId="0" borderId="6" xfId="0" applyNumberFormat="1" applyFill="1" applyBorder="1"/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/>
    <xf numFmtId="3" fontId="2" fillId="0" borderId="13" xfId="0" applyNumberFormat="1" applyFont="1" applyFill="1" applyBorder="1" applyAlignment="1">
      <alignment horizontal="center" vertical="center"/>
    </xf>
    <xf numFmtId="3" fontId="0" fillId="0" borderId="31" xfId="0" applyNumberFormat="1" applyFont="1" applyFill="1" applyBorder="1" applyAlignment="1">
      <alignment vertical="center" wrapText="1"/>
    </xf>
    <xf numFmtId="3" fontId="4" fillId="0" borderId="38" xfId="0" applyNumberFormat="1" applyFont="1" applyFill="1" applyBorder="1"/>
    <xf numFmtId="3" fontId="0" fillId="0" borderId="3" xfId="0" applyNumberFormat="1" applyFill="1" applyBorder="1" applyAlignment="1"/>
    <xf numFmtId="3" fontId="0" fillId="0" borderId="4" xfId="0" applyNumberFormat="1" applyFill="1" applyBorder="1" applyAlignment="1"/>
    <xf numFmtId="3" fontId="2" fillId="0" borderId="4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5" xfId="0" applyNumberFormat="1" applyFont="1" applyFill="1" applyBorder="1" applyAlignment="1"/>
    <xf numFmtId="3" fontId="2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5" borderId="19" xfId="0" applyNumberFormat="1" applyFill="1" applyBorder="1" applyAlignment="1">
      <alignment horizontal="right" indent="1"/>
    </xf>
    <xf numFmtId="3" fontId="0" fillId="5" borderId="1" xfId="0" applyNumberFormat="1" applyFill="1" applyBorder="1" applyAlignment="1">
      <alignment horizontal="right" indent="1"/>
    </xf>
    <xf numFmtId="3" fontId="0" fillId="5" borderId="13" xfId="0" applyNumberFormat="1" applyFill="1" applyBorder="1" applyAlignment="1">
      <alignment horizontal="right" inden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indent="1"/>
    </xf>
    <xf numFmtId="3" fontId="2" fillId="0" borderId="14" xfId="0" applyNumberFormat="1" applyFont="1" applyBorder="1" applyAlignment="1">
      <alignment horizontal="right" vertical="center" inden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3" fontId="0" fillId="5" borderId="12" xfId="0" applyNumberFormat="1" applyFill="1" applyBorder="1" applyAlignment="1">
      <alignment horizontal="right" indent="1"/>
    </xf>
    <xf numFmtId="3" fontId="0" fillId="5" borderId="1" xfId="0" applyNumberFormat="1" applyFill="1" applyBorder="1" applyAlignment="1">
      <alignment horizontal="right" vertical="center" indent="1"/>
    </xf>
    <xf numFmtId="3" fontId="2" fillId="0" borderId="0" xfId="0" applyNumberFormat="1" applyFont="1" applyFill="1" applyBorder="1"/>
    <xf numFmtId="3" fontId="2" fillId="0" borderId="8" xfId="0" applyNumberFormat="1" applyFont="1" applyBorder="1" applyAlignment="1">
      <alignment horizontal="right" indent="1"/>
    </xf>
    <xf numFmtId="3" fontId="4" fillId="0" borderId="8" xfId="0" applyNumberFormat="1" applyFont="1" applyFill="1" applyBorder="1"/>
    <xf numFmtId="3" fontId="4" fillId="0" borderId="25" xfId="0" applyNumberFormat="1" applyFont="1" applyFill="1" applyBorder="1"/>
    <xf numFmtId="3" fontId="0" fillId="0" borderId="31" xfId="0" applyNumberFormat="1" applyBorder="1" applyAlignment="1">
      <alignment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horizontal="center" vertical="center"/>
    </xf>
    <xf numFmtId="3" fontId="0" fillId="5" borderId="32" xfId="0" applyNumberFormat="1" applyFill="1" applyBorder="1" applyAlignment="1">
      <alignment horizontal="right" vertical="center" indent="1"/>
    </xf>
    <xf numFmtId="3" fontId="0" fillId="0" borderId="32" xfId="0" applyNumberFormat="1" applyBorder="1" applyAlignment="1">
      <alignment horizontal="left" vertical="center" indent="5"/>
    </xf>
    <xf numFmtId="3" fontId="2" fillId="0" borderId="11" xfId="0" applyNumberFormat="1" applyFont="1" applyBorder="1" applyAlignment="1">
      <alignment horizontal="center" wrapText="1"/>
    </xf>
    <xf numFmtId="3" fontId="2" fillId="0" borderId="3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/>
    <xf numFmtId="3" fontId="2" fillId="0" borderId="15" xfId="0" applyNumberFormat="1" applyFont="1" applyBorder="1" applyAlignment="1">
      <alignment wrapText="1"/>
    </xf>
    <xf numFmtId="3" fontId="2" fillId="0" borderId="16" xfId="0" applyNumberFormat="1" applyFont="1" applyBorder="1" applyAlignment="1">
      <alignment horizont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165" fontId="2" fillId="0" borderId="2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" fontId="2" fillId="0" borderId="16" xfId="1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3" fontId="2" fillId="0" borderId="21" xfId="0" applyNumberFormat="1" applyFont="1" applyBorder="1" applyAlignment="1">
      <alignment horizontal="right" vertical="center" indent="1"/>
    </xf>
    <xf numFmtId="165" fontId="2" fillId="0" borderId="28" xfId="1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vertical="center" wrapText="1"/>
    </xf>
    <xf numFmtId="165" fontId="2" fillId="0" borderId="14" xfId="1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horizontal="right" vertical="center" indent="1"/>
    </xf>
    <xf numFmtId="3" fontId="2" fillId="0" borderId="41" xfId="0" applyNumberFormat="1" applyFont="1" applyBorder="1" applyAlignment="1">
      <alignment vertical="center"/>
    </xf>
    <xf numFmtId="3" fontId="2" fillId="0" borderId="42" xfId="0" applyNumberFormat="1" applyFont="1" applyFill="1" applyBorder="1" applyAlignment="1">
      <alignment vertical="center" wrapText="1"/>
    </xf>
    <xf numFmtId="3" fontId="2" fillId="0" borderId="42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3" fontId="2" fillId="0" borderId="14" xfId="0" applyNumberFormat="1" applyFont="1" applyBorder="1" applyAlignment="1">
      <alignment horizontal="center" vertical="center" wrapText="1"/>
    </xf>
    <xf numFmtId="3" fontId="0" fillId="4" borderId="22" xfId="0" applyNumberFormat="1" applyFill="1" applyBorder="1"/>
    <xf numFmtId="3" fontId="2" fillId="0" borderId="7" xfId="0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 indent="1"/>
    </xf>
    <xf numFmtId="3" fontId="2" fillId="0" borderId="23" xfId="0" applyNumberFormat="1" applyFont="1" applyBorder="1" applyAlignment="1">
      <alignment wrapText="1"/>
    </xf>
    <xf numFmtId="165" fontId="2" fillId="0" borderId="24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indent="1"/>
    </xf>
    <xf numFmtId="3" fontId="0" fillId="0" borderId="0" xfId="0" applyNumberFormat="1" applyAlignment="1">
      <alignment horizontal="left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3" fontId="2" fillId="0" borderId="42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left" vertical="center"/>
    </xf>
    <xf numFmtId="3" fontId="2" fillId="0" borderId="23" xfId="0" applyNumberFormat="1" applyFont="1" applyFill="1" applyBorder="1" applyAlignment="1">
      <alignment horizontal="left" vertical="center"/>
    </xf>
    <xf numFmtId="3" fontId="2" fillId="0" borderId="25" xfId="0" applyNumberFormat="1" applyFont="1" applyFill="1" applyBorder="1" applyAlignment="1">
      <alignment horizontal="left" vertical="center"/>
    </xf>
    <xf numFmtId="3" fontId="2" fillId="4" borderId="3" xfId="0" applyNumberFormat="1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165" fontId="2" fillId="4" borderId="4" xfId="1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right" vertical="center" indent="1"/>
    </xf>
    <xf numFmtId="3" fontId="4" fillId="0" borderId="18" xfId="0" applyNumberFormat="1" applyFont="1" applyFill="1" applyBorder="1"/>
    <xf numFmtId="3" fontId="1" fillId="6" borderId="6" xfId="0" applyNumberFormat="1" applyFont="1" applyFill="1" applyBorder="1"/>
    <xf numFmtId="3" fontId="0" fillId="0" borderId="43" xfId="0" applyNumberFormat="1" applyBorder="1"/>
    <xf numFmtId="3" fontId="0" fillId="0" borderId="34" xfId="0" applyNumberFormat="1" applyBorder="1"/>
    <xf numFmtId="3" fontId="0" fillId="0" borderId="44" xfId="0" applyNumberFormat="1" applyBorder="1"/>
    <xf numFmtId="3" fontId="2" fillId="6" borderId="13" xfId="0" applyNumberFormat="1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wrapText="1"/>
    </xf>
    <xf numFmtId="3" fontId="1" fillId="4" borderId="6" xfId="0" applyNumberFormat="1" applyFont="1" applyFill="1" applyBorder="1"/>
    <xf numFmtId="3" fontId="1" fillId="4" borderId="7" xfId="0" applyNumberFormat="1" applyFont="1" applyFill="1" applyBorder="1"/>
    <xf numFmtId="3" fontId="1" fillId="4" borderId="8" xfId="0" applyNumberFormat="1" applyFont="1" applyFill="1" applyBorder="1"/>
    <xf numFmtId="3" fontId="2" fillId="0" borderId="4" xfId="0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 indent="1"/>
    </xf>
    <xf numFmtId="3" fontId="0" fillId="5" borderId="12" xfId="0" applyNumberFormat="1" applyFill="1" applyBorder="1" applyAlignment="1">
      <alignment horizont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/>
    </xf>
    <xf numFmtId="3" fontId="2" fillId="5" borderId="40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13" xfId="0" applyNumberFormat="1" applyFont="1" applyFill="1" applyBorder="1" applyAlignment="1">
      <alignment horizontal="center"/>
    </xf>
    <xf numFmtId="3" fontId="2" fillId="5" borderId="32" xfId="0" applyNumberFormat="1" applyFont="1" applyFill="1" applyBorder="1" applyAlignment="1">
      <alignment horizontal="center" vertical="center" wrapText="1"/>
    </xf>
    <xf numFmtId="3" fontId="0" fillId="0" borderId="16" xfId="0" applyNumberFormat="1" applyFont="1" applyFill="1" applyBorder="1" applyAlignment="1">
      <alignment horizontal="center" vertical="center" wrapText="1"/>
    </xf>
    <xf numFmtId="3" fontId="0" fillId="0" borderId="33" xfId="0" applyNumberFormat="1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3" fontId="0" fillId="0" borderId="47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9" fontId="0" fillId="0" borderId="53" xfId="0" applyNumberFormat="1" applyBorder="1" applyAlignment="1">
      <alignment horizontal="center"/>
    </xf>
    <xf numFmtId="9" fontId="0" fillId="0" borderId="44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/>
    </xf>
    <xf numFmtId="3" fontId="0" fillId="0" borderId="44" xfId="0" applyNumberForma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3" fontId="9" fillId="0" borderId="4" xfId="0" applyNumberFormat="1" applyFont="1" applyBorder="1"/>
    <xf numFmtId="3" fontId="9" fillId="0" borderId="47" xfId="0" applyNumberFormat="1" applyFont="1" applyBorder="1" applyAlignment="1">
      <alignment horizontal="center" vertical="center"/>
    </xf>
    <xf numFmtId="3" fontId="9" fillId="7" borderId="46" xfId="0" applyNumberFormat="1" applyFont="1" applyFill="1" applyBorder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Border="1"/>
    <xf numFmtId="3" fontId="9" fillId="0" borderId="4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vertical="center" wrapText="1"/>
    </xf>
    <xf numFmtId="3" fontId="2" fillId="3" borderId="26" xfId="0" applyNumberFormat="1" applyFont="1" applyFill="1" applyBorder="1"/>
    <xf numFmtId="3" fontId="2" fillId="0" borderId="35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3" fontId="9" fillId="7" borderId="3" xfId="0" applyNumberFormat="1" applyFont="1" applyFill="1" applyBorder="1" applyAlignment="1">
      <alignment horizontal="center"/>
    </xf>
    <xf numFmtId="3" fontId="9" fillId="7" borderId="5" xfId="0" applyNumberFormat="1" applyFont="1" applyFill="1" applyBorder="1" applyAlignment="1">
      <alignment horizontal="center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26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3" fontId="0" fillId="0" borderId="25" xfId="0" applyNumberFormat="1" applyFont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left" wrapText="1"/>
    </xf>
    <xf numFmtId="3" fontId="2" fillId="3" borderId="4" xfId="0" applyNumberFormat="1" applyFont="1" applyFill="1" applyBorder="1" applyAlignment="1">
      <alignment horizontal="left" wrapText="1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9" xfId="0" applyNumberFormat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topLeftCell="A118" zoomScaleNormal="100" workbookViewId="0">
      <selection activeCell="L62" sqref="L62"/>
    </sheetView>
  </sheetViews>
  <sheetFormatPr defaultRowHeight="15" x14ac:dyDescent="0.25"/>
  <cols>
    <col min="1" max="1" width="14.5703125" style="3" customWidth="1"/>
    <col min="2" max="2" width="15.85546875" style="3" customWidth="1"/>
    <col min="3" max="3" width="14" style="3" bestFit="1" customWidth="1"/>
    <col min="4" max="4" width="14" style="3" customWidth="1"/>
    <col min="5" max="5" width="16.42578125" style="3" customWidth="1"/>
    <col min="6" max="6" width="17.85546875" style="3" hidden="1" customWidth="1"/>
    <col min="7" max="7" width="15.85546875" style="3" customWidth="1"/>
    <col min="8" max="16384" width="9.140625" style="3"/>
  </cols>
  <sheetData>
    <row r="1" spans="1:7" ht="39.75" customHeight="1" x14ac:dyDescent="0.35">
      <c r="A1" s="17" t="s">
        <v>139</v>
      </c>
      <c r="B1" s="17"/>
      <c r="C1" s="17"/>
      <c r="D1" s="17"/>
      <c r="E1" s="17"/>
      <c r="F1" s="17"/>
      <c r="G1" s="17"/>
    </row>
    <row r="2" spans="1:7" ht="15.75" thickBot="1" x14ac:dyDescent="0.3"/>
    <row r="3" spans="1:7" ht="15.75" thickBot="1" x14ac:dyDescent="0.3">
      <c r="A3" s="106" t="s">
        <v>136</v>
      </c>
      <c r="B3" s="101"/>
      <c r="C3" s="101"/>
      <c r="D3" s="101"/>
      <c r="E3" s="101"/>
      <c r="F3" s="102"/>
      <c r="G3" s="103"/>
    </row>
    <row r="4" spans="1:7" ht="15.75" thickBot="1" x14ac:dyDescent="0.3">
      <c r="A4" s="18"/>
      <c r="B4" s="19"/>
      <c r="C4" s="19"/>
      <c r="D4" s="19"/>
      <c r="E4" s="19"/>
      <c r="F4" s="19"/>
      <c r="G4" s="20"/>
    </row>
    <row r="5" spans="1:7" ht="15.75" thickBot="1" x14ac:dyDescent="0.3">
      <c r="A5" s="21" t="s">
        <v>51</v>
      </c>
      <c r="B5" s="5"/>
      <c r="C5" s="5"/>
      <c r="D5" s="22"/>
      <c r="E5" s="109"/>
      <c r="F5" s="80"/>
      <c r="G5" s="81"/>
    </row>
    <row r="6" spans="1:7" ht="75.75" customHeight="1" thickBot="1" x14ac:dyDescent="0.3">
      <c r="A6" s="107" t="s">
        <v>2</v>
      </c>
      <c r="B6" s="108" t="s">
        <v>73</v>
      </c>
      <c r="C6" s="108" t="s">
        <v>3</v>
      </c>
      <c r="D6" s="253" t="s">
        <v>65</v>
      </c>
      <c r="E6" s="110"/>
      <c r="F6" s="50"/>
      <c r="G6" s="52"/>
    </row>
    <row r="7" spans="1:7" x14ac:dyDescent="0.25">
      <c r="A7" s="23">
        <v>120</v>
      </c>
      <c r="B7" s="123"/>
      <c r="C7" s="13">
        <v>1820</v>
      </c>
      <c r="D7" s="75">
        <f>B7*C7</f>
        <v>0</v>
      </c>
      <c r="E7" s="82"/>
      <c r="F7" s="50"/>
      <c r="G7" s="52"/>
    </row>
    <row r="8" spans="1:7" x14ac:dyDescent="0.25">
      <c r="A8" s="24">
        <v>240</v>
      </c>
      <c r="B8" s="124"/>
      <c r="C8" s="1">
        <v>340</v>
      </c>
      <c r="D8" s="2">
        <f>B8*C8</f>
        <v>0</v>
      </c>
      <c r="E8" s="82"/>
      <c r="F8" s="50"/>
      <c r="G8" s="52"/>
    </row>
    <row r="9" spans="1:7" ht="15.75" thickBot="1" x14ac:dyDescent="0.3">
      <c r="A9" s="25">
        <v>1100</v>
      </c>
      <c r="B9" s="125"/>
      <c r="C9" s="4">
        <v>220</v>
      </c>
      <c r="D9" s="2">
        <f>B9*C9</f>
        <v>0</v>
      </c>
      <c r="E9" s="82"/>
      <c r="F9" s="50"/>
      <c r="G9" s="52"/>
    </row>
    <row r="10" spans="1:7" ht="15.75" thickBot="1" x14ac:dyDescent="0.3">
      <c r="A10" s="88" t="s">
        <v>5</v>
      </c>
      <c r="B10" s="80"/>
      <c r="C10" s="80"/>
      <c r="D10" s="139">
        <f>SUM(D7:D9)</f>
        <v>0</v>
      </c>
      <c r="E10" s="111"/>
      <c r="F10" s="55"/>
      <c r="G10" s="57"/>
    </row>
    <row r="11" spans="1:7" ht="15.75" thickBot="1" x14ac:dyDescent="0.3">
      <c r="A11" s="83"/>
      <c r="B11" s="84"/>
      <c r="C11" s="84"/>
      <c r="D11" s="84"/>
      <c r="E11" s="84"/>
      <c r="F11" s="84"/>
      <c r="G11" s="87"/>
    </row>
    <row r="12" spans="1:7" ht="15.75" thickBot="1" x14ac:dyDescent="0.3">
      <c r="A12" s="252" t="s">
        <v>117</v>
      </c>
      <c r="B12" s="104"/>
      <c r="C12" s="104"/>
      <c r="D12" s="104"/>
      <c r="E12" s="104"/>
      <c r="F12" s="104"/>
      <c r="G12" s="105">
        <f>D10</f>
        <v>0</v>
      </c>
    </row>
    <row r="13" spans="1:7" ht="15.75" thickBot="1" x14ac:dyDescent="0.3"/>
    <row r="14" spans="1:7" ht="15.75" thickBot="1" x14ac:dyDescent="0.3">
      <c r="A14" s="28" t="s">
        <v>6</v>
      </c>
      <c r="B14" s="29"/>
      <c r="C14" s="29"/>
      <c r="D14" s="29"/>
      <c r="E14" s="29"/>
      <c r="F14" s="29"/>
      <c r="G14" s="30"/>
    </row>
    <row r="15" spans="1:7" ht="15.75" thickBot="1" x14ac:dyDescent="0.3">
      <c r="A15" s="27"/>
      <c r="B15" s="7"/>
      <c r="C15" s="7"/>
      <c r="D15" s="7"/>
      <c r="E15" s="7"/>
      <c r="F15" s="7"/>
      <c r="G15" s="8"/>
    </row>
    <row r="16" spans="1:7" ht="15.75" thickBot="1" x14ac:dyDescent="0.3">
      <c r="A16" s="21" t="s">
        <v>70</v>
      </c>
      <c r="B16" s="10"/>
      <c r="C16" s="10"/>
      <c r="D16" s="10"/>
      <c r="E16" s="10"/>
      <c r="F16" s="10"/>
      <c r="G16" s="6"/>
    </row>
    <row r="17" spans="1:7" s="35" customFormat="1" ht="96.75" customHeight="1" x14ac:dyDescent="0.25">
      <c r="A17" s="31" t="s">
        <v>7</v>
      </c>
      <c r="B17" s="120" t="s">
        <v>13</v>
      </c>
      <c r="C17" s="120" t="s">
        <v>15</v>
      </c>
      <c r="D17" s="120" t="s">
        <v>16</v>
      </c>
      <c r="E17" s="32" t="s">
        <v>3</v>
      </c>
      <c r="F17" s="33" t="s">
        <v>17</v>
      </c>
      <c r="G17" s="34" t="s">
        <v>29</v>
      </c>
    </row>
    <row r="18" spans="1:7" x14ac:dyDescent="0.25">
      <c r="A18" s="36" t="s">
        <v>8</v>
      </c>
      <c r="B18" s="12" t="s">
        <v>14</v>
      </c>
      <c r="C18" s="121">
        <v>12</v>
      </c>
      <c r="D18" s="124"/>
      <c r="E18" s="121">
        <v>20</v>
      </c>
      <c r="F18" s="1">
        <f>C18*D18*E18</f>
        <v>0</v>
      </c>
      <c r="G18" s="14">
        <f>C18*D18*E18</f>
        <v>0</v>
      </c>
    </row>
    <row r="19" spans="1:7" x14ac:dyDescent="0.25">
      <c r="A19" s="36" t="s">
        <v>9</v>
      </c>
      <c r="B19" s="12" t="s">
        <v>14</v>
      </c>
      <c r="C19" s="121">
        <v>12</v>
      </c>
      <c r="D19" s="124"/>
      <c r="E19" s="121">
        <v>72</v>
      </c>
      <c r="F19" s="1">
        <f t="shared" ref="F19:F23" si="0">C19*D19*E19</f>
        <v>0</v>
      </c>
      <c r="G19" s="14">
        <f t="shared" ref="G19:G23" si="1">C19*D19*E19</f>
        <v>0</v>
      </c>
    </row>
    <row r="20" spans="1:7" ht="30" x14ac:dyDescent="0.25">
      <c r="A20" s="36" t="s">
        <v>10</v>
      </c>
      <c r="B20" s="37" t="s">
        <v>1</v>
      </c>
      <c r="C20" s="122">
        <v>52</v>
      </c>
      <c r="D20" s="137"/>
      <c r="E20" s="122">
        <v>98</v>
      </c>
      <c r="F20" s="38">
        <f t="shared" si="0"/>
        <v>0</v>
      </c>
      <c r="G20" s="15">
        <f t="shared" si="1"/>
        <v>0</v>
      </c>
    </row>
    <row r="21" spans="1:7" ht="30" x14ac:dyDescent="0.25">
      <c r="A21" s="36" t="s">
        <v>11</v>
      </c>
      <c r="B21" s="37" t="s">
        <v>14</v>
      </c>
      <c r="C21" s="122">
        <v>12</v>
      </c>
      <c r="D21" s="137"/>
      <c r="E21" s="122">
        <v>64</v>
      </c>
      <c r="F21" s="38">
        <f t="shared" si="0"/>
        <v>0</v>
      </c>
      <c r="G21" s="15">
        <f t="shared" si="1"/>
        <v>0</v>
      </c>
    </row>
    <row r="22" spans="1:7" x14ac:dyDescent="0.25">
      <c r="A22" s="142" t="s">
        <v>76</v>
      </c>
      <c r="B22" s="143" t="s">
        <v>14</v>
      </c>
      <c r="C22" s="144">
        <v>12</v>
      </c>
      <c r="D22" s="145"/>
      <c r="E22" s="144">
        <v>12</v>
      </c>
      <c r="F22" s="146"/>
      <c r="G22" s="15">
        <f t="shared" si="1"/>
        <v>0</v>
      </c>
    </row>
    <row r="23" spans="1:7" ht="15.75" thickBot="1" x14ac:dyDescent="0.3">
      <c r="A23" s="39" t="s">
        <v>12</v>
      </c>
      <c r="B23" s="40" t="s">
        <v>1</v>
      </c>
      <c r="C23" s="60">
        <v>52</v>
      </c>
      <c r="D23" s="125"/>
      <c r="E23" s="60">
        <v>78</v>
      </c>
      <c r="F23" s="4">
        <f t="shared" si="0"/>
        <v>0</v>
      </c>
      <c r="G23" s="14">
        <f t="shared" si="1"/>
        <v>0</v>
      </c>
    </row>
    <row r="24" spans="1:7" ht="15.75" thickBot="1" x14ac:dyDescent="0.3">
      <c r="A24" s="26" t="s">
        <v>5</v>
      </c>
      <c r="B24" s="5"/>
      <c r="C24" s="5"/>
      <c r="D24" s="5"/>
      <c r="E24" s="5"/>
      <c r="F24" s="5">
        <f>SUM(F18:F23)</f>
        <v>0</v>
      </c>
      <c r="G24" s="6">
        <f>SUM(G18:G23)</f>
        <v>0</v>
      </c>
    </row>
    <row r="25" spans="1:7" ht="15.75" thickBot="1" x14ac:dyDescent="0.3">
      <c r="A25" s="27"/>
      <c r="B25" s="7"/>
      <c r="C25" s="7"/>
      <c r="D25" s="7"/>
      <c r="E25" s="7"/>
      <c r="F25" s="41"/>
      <c r="G25" s="8"/>
    </row>
    <row r="26" spans="1:7" ht="15.75" thickBot="1" x14ac:dyDescent="0.3">
      <c r="A26" s="42" t="s">
        <v>72</v>
      </c>
      <c r="B26" s="43"/>
      <c r="C26" s="43"/>
      <c r="D26" s="43"/>
      <c r="E26" s="10"/>
      <c r="F26" s="44"/>
      <c r="G26" s="6"/>
    </row>
    <row r="27" spans="1:7" ht="71.25" customHeight="1" x14ac:dyDescent="0.25">
      <c r="A27" s="45" t="s">
        <v>18</v>
      </c>
      <c r="B27" s="46" t="s">
        <v>20</v>
      </c>
      <c r="C27" s="46" t="s">
        <v>3</v>
      </c>
      <c r="D27" s="254" t="s">
        <v>4</v>
      </c>
      <c r="E27" s="47" t="s">
        <v>71</v>
      </c>
      <c r="F27" s="48"/>
      <c r="G27" s="49"/>
    </row>
    <row r="28" spans="1:7" x14ac:dyDescent="0.25">
      <c r="A28" s="36" t="s">
        <v>19</v>
      </c>
      <c r="B28" s="124"/>
      <c r="C28" s="1">
        <v>3</v>
      </c>
      <c r="D28" s="2">
        <f>B28*C28</f>
        <v>0</v>
      </c>
      <c r="E28" s="50"/>
      <c r="F28" s="51"/>
      <c r="G28" s="52"/>
    </row>
    <row r="29" spans="1:7" x14ac:dyDescent="0.25">
      <c r="A29" s="36" t="s">
        <v>9</v>
      </c>
      <c r="B29" s="124"/>
      <c r="C29" s="1">
        <v>68</v>
      </c>
      <c r="D29" s="2">
        <f t="shared" ref="D29:D32" si="2">B29*C29</f>
        <v>0</v>
      </c>
      <c r="E29" s="50"/>
      <c r="F29" s="51"/>
      <c r="G29" s="52"/>
    </row>
    <row r="30" spans="1:7" ht="30" x14ac:dyDescent="0.25">
      <c r="A30" s="36" t="s">
        <v>10</v>
      </c>
      <c r="B30" s="124"/>
      <c r="C30" s="1">
        <v>82</v>
      </c>
      <c r="D30" s="2">
        <f t="shared" si="2"/>
        <v>0</v>
      </c>
      <c r="E30" s="50"/>
      <c r="F30" s="51"/>
      <c r="G30" s="52"/>
    </row>
    <row r="31" spans="1:7" ht="30" x14ac:dyDescent="0.25">
      <c r="A31" s="36" t="s">
        <v>11</v>
      </c>
      <c r="B31" s="124"/>
      <c r="C31" s="1">
        <v>64</v>
      </c>
      <c r="D31" s="2">
        <f t="shared" si="2"/>
        <v>0</v>
      </c>
      <c r="E31" s="50"/>
      <c r="F31" s="51"/>
      <c r="G31" s="52"/>
    </row>
    <row r="32" spans="1:7" ht="15.75" thickBot="1" x14ac:dyDescent="0.3">
      <c r="A32" s="39" t="s">
        <v>12</v>
      </c>
      <c r="B32" s="125"/>
      <c r="C32" s="4">
        <v>68</v>
      </c>
      <c r="D32" s="53">
        <f t="shared" si="2"/>
        <v>0</v>
      </c>
      <c r="E32" s="50"/>
      <c r="F32" s="51"/>
      <c r="G32" s="52"/>
    </row>
    <row r="33" spans="1:7" ht="15.75" thickBot="1" x14ac:dyDescent="0.3">
      <c r="A33" s="26" t="s">
        <v>5</v>
      </c>
      <c r="B33" s="5"/>
      <c r="C33" s="5"/>
      <c r="D33" s="54">
        <f>SUM(D28:D32)</f>
        <v>0</v>
      </c>
      <c r="E33" s="55"/>
      <c r="F33" s="56"/>
      <c r="G33" s="57"/>
    </row>
    <row r="34" spans="1:7" ht="15.75" thickBot="1" x14ac:dyDescent="0.3">
      <c r="A34" s="27"/>
      <c r="B34" s="7"/>
      <c r="C34" s="7"/>
      <c r="D34" s="7"/>
      <c r="E34" s="7"/>
      <c r="F34" s="41"/>
      <c r="G34" s="8"/>
    </row>
    <row r="35" spans="1:7" ht="15.75" thickBot="1" x14ac:dyDescent="0.3">
      <c r="A35" s="66" t="s">
        <v>118</v>
      </c>
      <c r="B35" s="11"/>
      <c r="C35" s="11"/>
      <c r="D35" s="11"/>
      <c r="E35" s="11"/>
      <c r="F35" s="67">
        <f>D33+F24</f>
        <v>0</v>
      </c>
      <c r="G35" s="9">
        <f>D33+G24</f>
        <v>0</v>
      </c>
    </row>
    <row r="36" spans="1:7" ht="15.75" thickBot="1" x14ac:dyDescent="0.3"/>
    <row r="37" spans="1:7" ht="15.75" thickBot="1" x14ac:dyDescent="0.3">
      <c r="A37" s="28" t="s">
        <v>135</v>
      </c>
      <c r="B37" s="29"/>
      <c r="C37" s="29"/>
      <c r="D37" s="29"/>
      <c r="E37" s="29"/>
      <c r="F37" s="58"/>
      <c r="G37" s="30"/>
    </row>
    <row r="38" spans="1:7" ht="15.75" thickBot="1" x14ac:dyDescent="0.3">
      <c r="A38" s="18"/>
      <c r="B38" s="19"/>
      <c r="C38" s="19"/>
      <c r="D38" s="19"/>
      <c r="E38" s="19"/>
      <c r="F38" s="59"/>
      <c r="G38" s="20"/>
    </row>
    <row r="39" spans="1:7" ht="51.75" customHeight="1" x14ac:dyDescent="0.25">
      <c r="A39" s="128" t="s">
        <v>21</v>
      </c>
      <c r="B39" s="126" t="s">
        <v>13</v>
      </c>
      <c r="C39" s="126" t="s">
        <v>15</v>
      </c>
      <c r="D39" s="127" t="s">
        <v>22</v>
      </c>
      <c r="E39" s="257" t="s">
        <v>116</v>
      </c>
      <c r="F39" s="258"/>
      <c r="G39" s="259"/>
    </row>
    <row r="40" spans="1:7" ht="15.75" thickBot="1" x14ac:dyDescent="0.3">
      <c r="A40" s="136"/>
      <c r="B40" s="60" t="s">
        <v>14</v>
      </c>
      <c r="C40" s="60">
        <v>12</v>
      </c>
      <c r="D40" s="16">
        <f>C40*A40</f>
        <v>0</v>
      </c>
      <c r="E40" s="260"/>
      <c r="F40" s="261"/>
      <c r="G40" s="262"/>
    </row>
    <row r="41" spans="1:7" ht="15.75" thickBot="1" x14ac:dyDescent="0.3">
      <c r="A41" s="83"/>
      <c r="B41" s="84"/>
      <c r="C41" s="85"/>
      <c r="D41" s="86"/>
      <c r="E41" s="84"/>
      <c r="F41" s="84"/>
      <c r="G41" s="87"/>
    </row>
    <row r="42" spans="1:7" ht="15.75" thickBot="1" x14ac:dyDescent="0.3">
      <c r="A42" s="66" t="s">
        <v>133</v>
      </c>
      <c r="B42" s="11"/>
      <c r="C42" s="11"/>
      <c r="D42" s="11"/>
      <c r="E42" s="11"/>
      <c r="F42" s="67" t="e">
        <f>#REF!+F36</f>
        <v>#REF!</v>
      </c>
      <c r="G42" s="9">
        <f>D40</f>
        <v>0</v>
      </c>
    </row>
    <row r="43" spans="1:7" ht="15.75" thickBot="1" x14ac:dyDescent="0.3"/>
    <row r="44" spans="1:7" ht="15.75" thickBot="1" x14ac:dyDescent="0.3">
      <c r="A44" s="28" t="s">
        <v>134</v>
      </c>
      <c r="B44" s="29"/>
      <c r="C44" s="29"/>
      <c r="D44" s="29"/>
      <c r="E44" s="29"/>
      <c r="F44" s="58"/>
      <c r="G44" s="30"/>
    </row>
    <row r="45" spans="1:7" ht="15.75" thickBot="1" x14ac:dyDescent="0.3">
      <c r="A45" s="27"/>
      <c r="B45" s="7"/>
      <c r="C45" s="7"/>
      <c r="D45" s="7"/>
      <c r="E45" s="7"/>
      <c r="F45" s="41"/>
      <c r="G45" s="8"/>
    </row>
    <row r="46" spans="1:7" ht="15.75" thickBot="1" x14ac:dyDescent="0.3">
      <c r="A46" s="42" t="s">
        <v>69</v>
      </c>
      <c r="B46" s="43"/>
      <c r="C46" s="43"/>
      <c r="D46" s="43"/>
      <c r="E46" s="10"/>
      <c r="F46" s="44"/>
      <c r="G46" s="6"/>
    </row>
    <row r="47" spans="1:7" ht="71.25" customHeight="1" x14ac:dyDescent="0.25">
      <c r="A47" s="128" t="s">
        <v>23</v>
      </c>
      <c r="B47" s="126" t="s">
        <v>24</v>
      </c>
      <c r="C47" s="126" t="s">
        <v>15</v>
      </c>
      <c r="D47" s="254" t="s">
        <v>25</v>
      </c>
      <c r="E47" s="62"/>
      <c r="F47" s="79"/>
      <c r="G47" s="64"/>
    </row>
    <row r="48" spans="1:7" ht="15.75" thickBot="1" x14ac:dyDescent="0.3">
      <c r="A48" s="225"/>
      <c r="B48" s="76">
        <v>160</v>
      </c>
      <c r="C48" s="60">
        <v>156</v>
      </c>
      <c r="D48" s="16">
        <f>A48*B48*C48</f>
        <v>0</v>
      </c>
      <c r="E48" s="65"/>
      <c r="F48" s="56"/>
      <c r="G48" s="57"/>
    </row>
    <row r="49" spans="1:7" ht="15.75" thickBot="1" x14ac:dyDescent="0.3">
      <c r="A49" s="27"/>
      <c r="B49" s="7"/>
      <c r="C49" s="7"/>
      <c r="D49" s="7"/>
      <c r="E49" s="7"/>
      <c r="F49" s="41"/>
      <c r="G49" s="8"/>
    </row>
    <row r="50" spans="1:7" ht="15.75" thickBot="1" x14ac:dyDescent="0.3">
      <c r="A50" s="42" t="s">
        <v>26</v>
      </c>
      <c r="B50" s="43"/>
      <c r="C50" s="43"/>
      <c r="D50" s="61"/>
      <c r="E50" s="21"/>
      <c r="F50" s="44"/>
      <c r="G50" s="6"/>
    </row>
    <row r="51" spans="1:7" ht="90" customHeight="1" x14ac:dyDescent="0.25">
      <c r="A51" s="128" t="s">
        <v>74</v>
      </c>
      <c r="B51" s="46" t="s">
        <v>30</v>
      </c>
      <c r="C51" s="126" t="s">
        <v>27</v>
      </c>
      <c r="D51" s="127" t="s">
        <v>28</v>
      </c>
      <c r="E51" s="62"/>
      <c r="F51" s="63"/>
      <c r="G51" s="64"/>
    </row>
    <row r="52" spans="1:7" ht="15.75" thickBot="1" x14ac:dyDescent="0.3">
      <c r="A52" s="225"/>
      <c r="B52" s="60">
        <v>30</v>
      </c>
      <c r="C52" s="60">
        <v>52</v>
      </c>
      <c r="D52" s="16">
        <f>A52*B52*C52</f>
        <v>0</v>
      </c>
      <c r="E52" s="65"/>
      <c r="F52" s="55"/>
      <c r="G52" s="57"/>
    </row>
    <row r="53" spans="1:7" x14ac:dyDescent="0.25">
      <c r="A53" s="27"/>
      <c r="B53" s="7"/>
      <c r="C53" s="7"/>
      <c r="D53" s="7"/>
      <c r="E53" s="7"/>
      <c r="F53" s="41"/>
      <c r="G53" s="8"/>
    </row>
    <row r="54" spans="1:7" ht="15.75" thickBot="1" x14ac:dyDescent="0.3">
      <c r="A54" s="27"/>
      <c r="B54" s="7"/>
      <c r="C54" s="7"/>
      <c r="D54" s="7"/>
      <c r="E54" s="7"/>
      <c r="F54" s="41"/>
      <c r="G54" s="8"/>
    </row>
    <row r="55" spans="1:7" ht="15.75" thickBot="1" x14ac:dyDescent="0.3">
      <c r="A55" s="263" t="s">
        <v>119</v>
      </c>
      <c r="B55" s="264"/>
      <c r="C55" s="264"/>
      <c r="D55" s="264"/>
      <c r="E55" s="264"/>
      <c r="F55" s="67" t="e">
        <f>D48+D52+#REF!</f>
        <v>#REF!</v>
      </c>
      <c r="G55" s="9">
        <f>D52+D48</f>
        <v>0</v>
      </c>
    </row>
    <row r="56" spans="1:7" ht="15.75" thickBot="1" x14ac:dyDescent="0.3">
      <c r="A56" s="50"/>
      <c r="B56" s="50"/>
      <c r="C56" s="50"/>
      <c r="D56" s="50"/>
      <c r="E56" s="50"/>
      <c r="F56" s="50"/>
    </row>
    <row r="57" spans="1:7" ht="15.75" thickBot="1" x14ac:dyDescent="0.3">
      <c r="A57" s="28" t="s">
        <v>52</v>
      </c>
      <c r="B57" s="29"/>
      <c r="C57" s="29"/>
      <c r="D57" s="29"/>
      <c r="E57" s="29"/>
      <c r="F57" s="58"/>
      <c r="G57" s="30"/>
    </row>
    <row r="58" spans="1:7" ht="15.75" thickBot="1" x14ac:dyDescent="0.3">
      <c r="A58" s="27"/>
      <c r="B58" s="7"/>
      <c r="C58" s="7"/>
      <c r="D58" s="7"/>
      <c r="E58" s="7"/>
      <c r="F58" s="41"/>
      <c r="G58" s="8"/>
    </row>
    <row r="59" spans="1:7" ht="15.75" thickBot="1" x14ac:dyDescent="0.3">
      <c r="A59" s="77" t="s">
        <v>138</v>
      </c>
      <c r="B59" s="78"/>
      <c r="C59" s="10"/>
      <c r="D59" s="10"/>
      <c r="E59" s="10"/>
      <c r="F59" s="44"/>
      <c r="G59" s="6"/>
    </row>
    <row r="60" spans="1:7" ht="61.5" customHeight="1" thickBot="1" x14ac:dyDescent="0.3">
      <c r="A60" s="177" t="s">
        <v>7</v>
      </c>
      <c r="B60" s="178" t="s">
        <v>140</v>
      </c>
      <c r="C60" s="179" t="s">
        <v>33</v>
      </c>
      <c r="D60" s="178" t="s">
        <v>32</v>
      </c>
      <c r="E60" s="178" t="s">
        <v>0</v>
      </c>
      <c r="F60" s="180"/>
      <c r="G60" s="181" t="s">
        <v>54</v>
      </c>
    </row>
    <row r="61" spans="1:7" ht="45" x14ac:dyDescent="0.25">
      <c r="A61" s="154" t="s">
        <v>82</v>
      </c>
      <c r="B61" s="155" t="s">
        <v>83</v>
      </c>
      <c r="C61" s="155" t="s">
        <v>41</v>
      </c>
      <c r="D61" s="156">
        <v>0.5</v>
      </c>
      <c r="E61" s="157"/>
      <c r="F61" s="172">
        <f>D61*E61</f>
        <v>0</v>
      </c>
      <c r="G61" s="129">
        <f>D61*E61</f>
        <v>0</v>
      </c>
    </row>
    <row r="62" spans="1:7" ht="120" x14ac:dyDescent="0.25">
      <c r="A62" s="158" t="s">
        <v>84</v>
      </c>
      <c r="B62" s="74" t="s">
        <v>85</v>
      </c>
      <c r="C62" s="74" t="s">
        <v>41</v>
      </c>
      <c r="D62" s="74">
        <v>1</v>
      </c>
      <c r="E62" s="159"/>
      <c r="F62" s="160">
        <f>D62*E62</f>
        <v>0</v>
      </c>
      <c r="G62" s="171">
        <f>D62*E62</f>
        <v>0</v>
      </c>
    </row>
    <row r="63" spans="1:7" ht="210" x14ac:dyDescent="0.25">
      <c r="A63" s="161" t="s">
        <v>43</v>
      </c>
      <c r="B63" s="162" t="s">
        <v>34</v>
      </c>
      <c r="C63" s="162" t="s">
        <v>41</v>
      </c>
      <c r="D63" s="163">
        <v>0.08</v>
      </c>
      <c r="E63" s="164"/>
      <c r="F63" s="165">
        <f t="shared" ref="F63:F81" si="3">D63*E63</f>
        <v>0</v>
      </c>
      <c r="G63" s="171">
        <f>D63*E63</f>
        <v>0</v>
      </c>
    </row>
    <row r="64" spans="1:7" x14ac:dyDescent="0.25">
      <c r="A64" s="158" t="s">
        <v>44</v>
      </c>
      <c r="B64" s="74" t="s">
        <v>35</v>
      </c>
      <c r="C64" s="74" t="s">
        <v>42</v>
      </c>
      <c r="D64" s="74">
        <v>1</v>
      </c>
      <c r="E64" s="159"/>
      <c r="F64" s="160">
        <f t="shared" si="3"/>
        <v>0</v>
      </c>
      <c r="G64" s="171">
        <f t="shared" ref="G64:G81" si="4">D64*E64</f>
        <v>0</v>
      </c>
    </row>
    <row r="65" spans="1:7" ht="30" x14ac:dyDescent="0.25">
      <c r="A65" s="158" t="s">
        <v>45</v>
      </c>
      <c r="B65" s="74" t="s">
        <v>36</v>
      </c>
      <c r="C65" s="74" t="s">
        <v>41</v>
      </c>
      <c r="D65" s="166">
        <v>0.02</v>
      </c>
      <c r="E65" s="159"/>
      <c r="F65" s="167">
        <f t="shared" si="3"/>
        <v>0</v>
      </c>
      <c r="G65" s="171">
        <f t="shared" si="4"/>
        <v>0</v>
      </c>
    </row>
    <row r="66" spans="1:7" ht="135" x14ac:dyDescent="0.25">
      <c r="A66" s="158" t="s">
        <v>46</v>
      </c>
      <c r="B66" s="74" t="s">
        <v>37</v>
      </c>
      <c r="C66" s="74" t="s">
        <v>42</v>
      </c>
      <c r="D66" s="74">
        <v>120</v>
      </c>
      <c r="E66" s="159"/>
      <c r="F66" s="160">
        <f t="shared" si="3"/>
        <v>0</v>
      </c>
      <c r="G66" s="171">
        <f t="shared" si="4"/>
        <v>0</v>
      </c>
    </row>
    <row r="67" spans="1:7" ht="75" x14ac:dyDescent="0.25">
      <c r="A67" s="158" t="s">
        <v>47</v>
      </c>
      <c r="B67" s="74" t="s">
        <v>38</v>
      </c>
      <c r="C67" s="74" t="s">
        <v>42</v>
      </c>
      <c r="D67" s="74">
        <v>5</v>
      </c>
      <c r="E67" s="159"/>
      <c r="F67" s="160">
        <f t="shared" si="3"/>
        <v>0</v>
      </c>
      <c r="G67" s="171">
        <f t="shared" si="4"/>
        <v>0</v>
      </c>
    </row>
    <row r="68" spans="1:7" x14ac:dyDescent="0.25">
      <c r="A68" s="168" t="s">
        <v>86</v>
      </c>
      <c r="B68" s="169" t="s">
        <v>87</v>
      </c>
      <c r="C68" s="169" t="s">
        <v>41</v>
      </c>
      <c r="D68" s="166">
        <v>0.01</v>
      </c>
      <c r="E68" s="159"/>
      <c r="F68" s="160">
        <f t="shared" si="3"/>
        <v>0</v>
      </c>
      <c r="G68" s="171">
        <f t="shared" si="4"/>
        <v>0</v>
      </c>
    </row>
    <row r="69" spans="1:7" x14ac:dyDescent="0.25">
      <c r="A69" s="168" t="s">
        <v>88</v>
      </c>
      <c r="B69" s="169" t="s">
        <v>89</v>
      </c>
      <c r="C69" s="169" t="s">
        <v>41</v>
      </c>
      <c r="D69" s="166">
        <v>0.01</v>
      </c>
      <c r="E69" s="159"/>
      <c r="F69" s="160">
        <f t="shared" si="3"/>
        <v>0</v>
      </c>
      <c r="G69" s="171">
        <f t="shared" si="4"/>
        <v>0</v>
      </c>
    </row>
    <row r="70" spans="1:7" x14ac:dyDescent="0.25">
      <c r="A70" s="168" t="s">
        <v>90</v>
      </c>
      <c r="B70" s="169" t="s">
        <v>91</v>
      </c>
      <c r="C70" s="169" t="s">
        <v>41</v>
      </c>
      <c r="D70" s="166">
        <v>0.01</v>
      </c>
      <c r="E70" s="159"/>
      <c r="F70" s="160">
        <f t="shared" si="3"/>
        <v>0</v>
      </c>
      <c r="G70" s="171">
        <f t="shared" si="4"/>
        <v>0</v>
      </c>
    </row>
    <row r="71" spans="1:7" ht="30" x14ac:dyDescent="0.25">
      <c r="A71" s="168" t="s">
        <v>92</v>
      </c>
      <c r="B71" s="169" t="s">
        <v>93</v>
      </c>
      <c r="C71" s="169" t="s">
        <v>41</v>
      </c>
      <c r="D71" s="166">
        <v>0.01</v>
      </c>
      <c r="E71" s="159"/>
      <c r="F71" s="160">
        <f t="shared" si="3"/>
        <v>0</v>
      </c>
      <c r="G71" s="171">
        <f t="shared" si="4"/>
        <v>0</v>
      </c>
    </row>
    <row r="72" spans="1:7" x14ac:dyDescent="0.25">
      <c r="A72" s="168" t="s">
        <v>94</v>
      </c>
      <c r="B72" s="169" t="s">
        <v>95</v>
      </c>
      <c r="C72" s="169" t="s">
        <v>41</v>
      </c>
      <c r="D72" s="166">
        <v>0.01</v>
      </c>
      <c r="E72" s="159"/>
      <c r="F72" s="160">
        <f t="shared" si="3"/>
        <v>0</v>
      </c>
      <c r="G72" s="171">
        <f t="shared" si="4"/>
        <v>0</v>
      </c>
    </row>
    <row r="73" spans="1:7" ht="45" x14ac:dyDescent="0.25">
      <c r="A73" s="158" t="s">
        <v>48</v>
      </c>
      <c r="B73" s="74" t="s">
        <v>39</v>
      </c>
      <c r="C73" s="74" t="s">
        <v>41</v>
      </c>
      <c r="D73" s="166">
        <v>0.01</v>
      </c>
      <c r="E73" s="159"/>
      <c r="F73" s="160">
        <f t="shared" si="3"/>
        <v>0</v>
      </c>
      <c r="G73" s="171">
        <f t="shared" si="4"/>
        <v>0</v>
      </c>
    </row>
    <row r="74" spans="1:7" ht="30" x14ac:dyDescent="0.25">
      <c r="A74" s="168" t="s">
        <v>96</v>
      </c>
      <c r="B74" s="169" t="s">
        <v>97</v>
      </c>
      <c r="C74" s="169" t="s">
        <v>42</v>
      </c>
      <c r="D74" s="74">
        <v>2</v>
      </c>
      <c r="E74" s="159"/>
      <c r="F74" s="160">
        <f t="shared" si="3"/>
        <v>0</v>
      </c>
      <c r="G74" s="171">
        <f t="shared" si="4"/>
        <v>0</v>
      </c>
    </row>
    <row r="75" spans="1:7" ht="60" x14ac:dyDescent="0.25">
      <c r="A75" s="168" t="s">
        <v>98</v>
      </c>
      <c r="B75" s="169" t="s">
        <v>99</v>
      </c>
      <c r="C75" s="169" t="s">
        <v>41</v>
      </c>
      <c r="D75" s="74">
        <v>2</v>
      </c>
      <c r="E75" s="159"/>
      <c r="F75" s="160">
        <f t="shared" si="3"/>
        <v>0</v>
      </c>
      <c r="G75" s="171">
        <f t="shared" si="4"/>
        <v>0</v>
      </c>
    </row>
    <row r="76" spans="1:7" ht="105" x14ac:dyDescent="0.25">
      <c r="A76" s="168" t="s">
        <v>100</v>
      </c>
      <c r="B76" s="169" t="s">
        <v>101</v>
      </c>
      <c r="C76" s="169" t="s">
        <v>41</v>
      </c>
      <c r="D76" s="74">
        <v>5</v>
      </c>
      <c r="E76" s="159"/>
      <c r="F76" s="160">
        <f t="shared" si="3"/>
        <v>0</v>
      </c>
      <c r="G76" s="171">
        <f t="shared" si="4"/>
        <v>0</v>
      </c>
    </row>
    <row r="77" spans="1:7" ht="45" x14ac:dyDescent="0.25">
      <c r="A77" s="168" t="s">
        <v>102</v>
      </c>
      <c r="B77" s="169" t="s">
        <v>103</v>
      </c>
      <c r="C77" s="169" t="s">
        <v>42</v>
      </c>
      <c r="D77" s="74">
        <v>1</v>
      </c>
      <c r="E77" s="159"/>
      <c r="F77" s="160">
        <f t="shared" si="3"/>
        <v>0</v>
      </c>
      <c r="G77" s="171">
        <f t="shared" si="4"/>
        <v>0</v>
      </c>
    </row>
    <row r="78" spans="1:7" x14ac:dyDescent="0.25">
      <c r="A78" s="170" t="s">
        <v>104</v>
      </c>
      <c r="B78" s="169" t="s">
        <v>105</v>
      </c>
      <c r="C78" s="169" t="s">
        <v>42</v>
      </c>
      <c r="D78" s="74">
        <v>10</v>
      </c>
      <c r="E78" s="159"/>
      <c r="F78" s="160">
        <f t="shared" si="3"/>
        <v>0</v>
      </c>
      <c r="G78" s="171">
        <f t="shared" si="4"/>
        <v>0</v>
      </c>
    </row>
    <row r="79" spans="1:7" ht="120" x14ac:dyDescent="0.25">
      <c r="A79" s="158" t="s">
        <v>53</v>
      </c>
      <c r="B79" s="74" t="s">
        <v>108</v>
      </c>
      <c r="C79" s="169" t="s">
        <v>42</v>
      </c>
      <c r="D79" s="74">
        <v>200</v>
      </c>
      <c r="E79" s="159"/>
      <c r="F79" s="160">
        <f t="shared" si="3"/>
        <v>0</v>
      </c>
      <c r="G79" s="171">
        <f t="shared" si="4"/>
        <v>0</v>
      </c>
    </row>
    <row r="80" spans="1:7" x14ac:dyDescent="0.25">
      <c r="A80" s="170" t="s">
        <v>109</v>
      </c>
      <c r="B80" s="169" t="s">
        <v>110</v>
      </c>
      <c r="C80" s="169" t="s">
        <v>42</v>
      </c>
      <c r="D80" s="74">
        <v>20</v>
      </c>
      <c r="E80" s="159"/>
      <c r="F80" s="160">
        <f t="shared" si="3"/>
        <v>0</v>
      </c>
      <c r="G80" s="171">
        <f t="shared" si="4"/>
        <v>0</v>
      </c>
    </row>
    <row r="81" spans="1:11" ht="45.75" thickBot="1" x14ac:dyDescent="0.3">
      <c r="A81" s="173" t="s">
        <v>49</v>
      </c>
      <c r="B81" s="112" t="s">
        <v>40</v>
      </c>
      <c r="C81" s="112" t="s">
        <v>42</v>
      </c>
      <c r="D81" s="112">
        <v>800</v>
      </c>
      <c r="E81" s="226"/>
      <c r="F81" s="174">
        <f t="shared" si="3"/>
        <v>0</v>
      </c>
      <c r="G81" s="130">
        <f t="shared" si="4"/>
        <v>0</v>
      </c>
    </row>
    <row r="82" spans="1:11" ht="15.75" thickBot="1" x14ac:dyDescent="0.3">
      <c r="A82" s="251" t="s">
        <v>5</v>
      </c>
      <c r="B82" s="222"/>
      <c r="C82" s="222"/>
      <c r="D82" s="222"/>
      <c r="E82" s="222"/>
      <c r="F82" s="223"/>
      <c r="G82" s="224">
        <f>SUM(G61:G81)</f>
        <v>0</v>
      </c>
    </row>
    <row r="83" spans="1:11" ht="15.75" thickBot="1" x14ac:dyDescent="0.3">
      <c r="A83" s="191"/>
      <c r="B83" s="192"/>
      <c r="C83" s="192"/>
      <c r="D83" s="192"/>
      <c r="E83" s="192"/>
      <c r="F83" s="193"/>
      <c r="G83" s="194"/>
    </row>
    <row r="84" spans="1:11" ht="36.75" customHeight="1" thickBot="1" x14ac:dyDescent="0.3">
      <c r="A84" s="196" t="s">
        <v>106</v>
      </c>
      <c r="B84" s="197" t="s">
        <v>107</v>
      </c>
      <c r="C84" s="197" t="s">
        <v>42</v>
      </c>
      <c r="D84" s="198">
        <v>18</v>
      </c>
      <c r="E84" s="271" t="s">
        <v>112</v>
      </c>
      <c r="F84" s="271"/>
      <c r="G84" s="272"/>
    </row>
    <row r="85" spans="1:11" ht="15.75" thickBot="1" x14ac:dyDescent="0.3">
      <c r="A85" s="273" t="s">
        <v>137</v>
      </c>
      <c r="B85" s="274"/>
      <c r="C85" s="274"/>
      <c r="D85" s="274"/>
      <c r="E85" s="274"/>
      <c r="F85" s="274"/>
      <c r="G85" s="275"/>
    </row>
    <row r="86" spans="1:11" ht="30" x14ac:dyDescent="0.25">
      <c r="A86" s="45" t="s">
        <v>113</v>
      </c>
      <c r="B86" s="147" t="s">
        <v>22</v>
      </c>
      <c r="C86" s="200"/>
      <c r="D86" s="200"/>
      <c r="E86" s="200"/>
      <c r="F86" s="200"/>
      <c r="G86" s="201"/>
    </row>
    <row r="87" spans="1:11" ht="15.75" thickBot="1" x14ac:dyDescent="0.3">
      <c r="A87" s="227"/>
      <c r="B87" s="199">
        <f>A87*12</f>
        <v>0</v>
      </c>
      <c r="C87" s="202"/>
      <c r="D87" s="202"/>
      <c r="E87" s="202"/>
      <c r="F87" s="202"/>
      <c r="G87" s="203"/>
    </row>
    <row r="88" spans="1:11" ht="15.75" thickBot="1" x14ac:dyDescent="0.3">
      <c r="A88" s="204"/>
      <c r="B88" s="205"/>
      <c r="C88" s="205"/>
      <c r="D88" s="205"/>
      <c r="E88" s="205"/>
      <c r="F88" s="206"/>
      <c r="G88" s="207"/>
    </row>
    <row r="89" spans="1:11" ht="15.75" thickBot="1" x14ac:dyDescent="0.3">
      <c r="A89" s="182" t="s">
        <v>111</v>
      </c>
      <c r="B89" s="183"/>
      <c r="C89" s="10"/>
      <c r="D89" s="10"/>
      <c r="E89" s="78"/>
      <c r="F89" s="44"/>
      <c r="G89" s="6"/>
      <c r="K89" s="195"/>
    </row>
    <row r="90" spans="1:11" ht="30" x14ac:dyDescent="0.25">
      <c r="A90" s="45" t="s">
        <v>113</v>
      </c>
      <c r="B90" s="147" t="s">
        <v>22</v>
      </c>
      <c r="C90" s="80"/>
      <c r="D90" s="80"/>
      <c r="E90" s="186"/>
      <c r="F90" s="187"/>
      <c r="G90" s="188"/>
    </row>
    <row r="91" spans="1:11" ht="15.75" thickBot="1" x14ac:dyDescent="0.3">
      <c r="A91" s="229"/>
      <c r="B91" s="228">
        <f>A91*12</f>
        <v>0</v>
      </c>
      <c r="C91" s="189"/>
      <c r="D91" s="189"/>
      <c r="E91" s="175"/>
      <c r="F91" s="190"/>
      <c r="G91" s="176"/>
    </row>
    <row r="92" spans="1:11" ht="15.75" thickBot="1" x14ac:dyDescent="0.3">
      <c r="A92" s="83"/>
      <c r="B92" s="84"/>
      <c r="C92" s="84"/>
      <c r="D92" s="84"/>
      <c r="E92" s="84"/>
      <c r="F92" s="185"/>
      <c r="G92" s="87"/>
    </row>
    <row r="93" spans="1:11" ht="15.75" thickBot="1" x14ac:dyDescent="0.3">
      <c r="A93" s="66" t="s">
        <v>120</v>
      </c>
      <c r="B93" s="11"/>
      <c r="C93" s="11"/>
      <c r="D93" s="11"/>
      <c r="E93" s="11"/>
      <c r="F93" s="67"/>
      <c r="G93" s="9">
        <f>G82+B87+B91</f>
        <v>0</v>
      </c>
    </row>
    <row r="94" spans="1:11" ht="15.75" thickBot="1" x14ac:dyDescent="0.3"/>
    <row r="95" spans="1:11" ht="15.75" thickBot="1" x14ac:dyDescent="0.3">
      <c r="A95" s="28" t="s">
        <v>58</v>
      </c>
      <c r="B95" s="29"/>
      <c r="C95" s="29"/>
      <c r="D95" s="29"/>
      <c r="E95" s="29"/>
      <c r="F95" s="58"/>
      <c r="G95" s="30"/>
    </row>
    <row r="96" spans="1:11" ht="15.75" thickBot="1" x14ac:dyDescent="0.3">
      <c r="A96" s="27"/>
      <c r="B96" s="7"/>
      <c r="C96" s="7"/>
      <c r="D96" s="7"/>
      <c r="E96" s="7"/>
      <c r="F96" s="41"/>
      <c r="G96" s="8"/>
    </row>
    <row r="97" spans="1:9" ht="15.75" thickBot="1" x14ac:dyDescent="0.3">
      <c r="A97" s="42" t="s">
        <v>75</v>
      </c>
      <c r="B97" s="43"/>
      <c r="C97" s="43"/>
      <c r="D97" s="43"/>
      <c r="E97" s="43"/>
      <c r="F97" s="10"/>
      <c r="G97" s="6"/>
    </row>
    <row r="98" spans="1:9" ht="45" x14ac:dyDescent="0.25">
      <c r="A98" s="128" t="s">
        <v>77</v>
      </c>
      <c r="B98" s="148" t="s">
        <v>78</v>
      </c>
      <c r="C98" s="126" t="s">
        <v>3</v>
      </c>
      <c r="D98" s="126" t="s">
        <v>15</v>
      </c>
      <c r="E98" s="147" t="s">
        <v>50</v>
      </c>
      <c r="F98" s="79"/>
      <c r="G98" s="64"/>
    </row>
    <row r="99" spans="1:9" x14ac:dyDescent="0.25">
      <c r="A99" s="152" t="s">
        <v>79</v>
      </c>
      <c r="B99" s="150"/>
      <c r="C99" s="149">
        <v>1</v>
      </c>
      <c r="D99" s="149">
        <v>1</v>
      </c>
      <c r="E99" s="153">
        <f>B99*C99*D99</f>
        <v>0</v>
      </c>
      <c r="F99" s="48"/>
      <c r="G99" s="49"/>
    </row>
    <row r="100" spans="1:9" x14ac:dyDescent="0.25">
      <c r="A100" s="152" t="s">
        <v>80</v>
      </c>
      <c r="B100" s="150"/>
      <c r="C100" s="149">
        <v>1</v>
      </c>
      <c r="D100" s="149">
        <v>1</v>
      </c>
      <c r="E100" s="153">
        <f>B100*C100*D100</f>
        <v>0</v>
      </c>
      <c r="F100" s="48"/>
      <c r="G100" s="49"/>
    </row>
    <row r="101" spans="1:9" ht="15.75" thickBot="1" x14ac:dyDescent="0.3">
      <c r="A101" s="151" t="s">
        <v>81</v>
      </c>
      <c r="B101" s="230"/>
      <c r="C101" s="213">
        <v>4</v>
      </c>
      <c r="D101" s="215">
        <v>2</v>
      </c>
      <c r="E101" s="216">
        <f>B101*C101*D101</f>
        <v>0</v>
      </c>
      <c r="F101" s="56"/>
      <c r="G101" s="57"/>
    </row>
    <row r="102" spans="1:9" ht="18" customHeight="1" thickBot="1" x14ac:dyDescent="0.3">
      <c r="A102" s="27"/>
      <c r="B102" s="7"/>
      <c r="C102" s="7"/>
      <c r="D102" s="7"/>
      <c r="E102" s="7"/>
      <c r="F102" s="41"/>
      <c r="G102" s="8"/>
    </row>
    <row r="103" spans="1:9" ht="18" customHeight="1" thickBot="1" x14ac:dyDescent="0.3">
      <c r="A103" s="68" t="s">
        <v>121</v>
      </c>
      <c r="B103" s="69"/>
      <c r="C103" s="69"/>
      <c r="D103" s="69"/>
      <c r="E103" s="69"/>
      <c r="F103" s="70"/>
      <c r="G103" s="71">
        <f>AVERAGE(E99:E101)</f>
        <v>0</v>
      </c>
    </row>
    <row r="104" spans="1:9" ht="15.75" thickBot="1" x14ac:dyDescent="0.3">
      <c r="A104" s="72"/>
      <c r="B104" s="72"/>
      <c r="C104" s="72"/>
      <c r="D104" s="72"/>
      <c r="E104" s="72"/>
      <c r="F104" s="72"/>
      <c r="G104" s="72"/>
    </row>
    <row r="105" spans="1:9" ht="15.75" thickBot="1" x14ac:dyDescent="0.3">
      <c r="A105" s="28" t="s">
        <v>31</v>
      </c>
      <c r="B105" s="29"/>
      <c r="C105" s="29"/>
      <c r="D105" s="29"/>
      <c r="E105" s="29"/>
      <c r="F105" s="29"/>
      <c r="G105" s="30"/>
    </row>
    <row r="106" spans="1:9" ht="15.75" thickBot="1" x14ac:dyDescent="0.3">
      <c r="A106" s="219"/>
      <c r="B106" s="220"/>
      <c r="C106" s="220"/>
      <c r="D106" s="220"/>
      <c r="E106" s="220"/>
      <c r="F106" s="220"/>
      <c r="G106" s="221"/>
    </row>
    <row r="107" spans="1:9" ht="15.75" thickBot="1" x14ac:dyDescent="0.3">
      <c r="A107" s="42" t="s">
        <v>56</v>
      </c>
      <c r="B107" s="209"/>
      <c r="C107" s="92"/>
      <c r="D107" s="92"/>
      <c r="E107" s="92"/>
      <c r="F107" s="92"/>
      <c r="G107" s="91"/>
      <c r="H107" s="50"/>
      <c r="I107" s="50"/>
    </row>
    <row r="108" spans="1:9" ht="30" x14ac:dyDescent="0.25">
      <c r="A108" s="218" t="s">
        <v>77</v>
      </c>
      <c r="B108" s="126" t="s">
        <v>78</v>
      </c>
      <c r="C108" s="126" t="s">
        <v>3</v>
      </c>
      <c r="D108" s="126" t="s">
        <v>15</v>
      </c>
      <c r="E108" s="127" t="s">
        <v>22</v>
      </c>
      <c r="F108" s="210"/>
      <c r="G108" s="140"/>
      <c r="H108" s="72"/>
      <c r="I108" s="50"/>
    </row>
    <row r="109" spans="1:9" x14ac:dyDescent="0.25">
      <c r="A109" s="152" t="s">
        <v>79</v>
      </c>
      <c r="B109" s="231"/>
      <c r="C109" s="149">
        <v>1</v>
      </c>
      <c r="D109" s="149">
        <v>1</v>
      </c>
      <c r="E109" s="217">
        <f>B109*C109*D109</f>
        <v>0</v>
      </c>
      <c r="F109" s="211"/>
      <c r="G109" s="208"/>
      <c r="H109" s="72"/>
      <c r="I109" s="50"/>
    </row>
    <row r="110" spans="1:9" x14ac:dyDescent="0.25">
      <c r="A110" s="152" t="s">
        <v>80</v>
      </c>
      <c r="B110" s="231"/>
      <c r="C110" s="149">
        <v>1</v>
      </c>
      <c r="D110" s="149">
        <v>1</v>
      </c>
      <c r="E110" s="217">
        <f t="shared" ref="E110:E111" si="5">B110*C110*D110</f>
        <v>0</v>
      </c>
      <c r="F110" s="211"/>
      <c r="G110" s="208"/>
      <c r="H110" s="72"/>
      <c r="I110" s="50"/>
    </row>
    <row r="111" spans="1:9" ht="15.75" thickBot="1" x14ac:dyDescent="0.3">
      <c r="A111" s="151" t="s">
        <v>81</v>
      </c>
      <c r="B111" s="232"/>
      <c r="C111" s="213">
        <v>8</v>
      </c>
      <c r="D111" s="214">
        <v>4</v>
      </c>
      <c r="E111" s="184">
        <f t="shared" si="5"/>
        <v>0</v>
      </c>
      <c r="F111" s="212"/>
      <c r="G111" s="141"/>
      <c r="H111" s="72"/>
      <c r="I111" s="50"/>
    </row>
    <row r="112" spans="1:9" ht="15.75" thickBot="1" x14ac:dyDescent="0.3">
      <c r="A112" s="93"/>
      <c r="B112" s="94"/>
      <c r="C112" s="95"/>
      <c r="D112" s="96"/>
      <c r="E112" s="97"/>
      <c r="F112" s="97"/>
      <c r="G112" s="98"/>
    </row>
    <row r="113" spans="1:7" ht="15.75" thickBot="1" x14ac:dyDescent="0.3">
      <c r="A113" s="66" t="s">
        <v>122</v>
      </c>
      <c r="B113" s="11"/>
      <c r="C113" s="11"/>
      <c r="D113" s="11"/>
      <c r="E113" s="11"/>
      <c r="F113" s="67"/>
      <c r="G113" s="9">
        <f>AVERAGE(E109:E111)</f>
        <v>0</v>
      </c>
    </row>
    <row r="114" spans="1:7" x14ac:dyDescent="0.25">
      <c r="A114" s="138"/>
      <c r="B114" s="138"/>
      <c r="C114" s="138"/>
      <c r="D114" s="138"/>
      <c r="E114" s="138"/>
      <c r="F114" s="138"/>
      <c r="G114" s="138"/>
    </row>
    <row r="115" spans="1:7" ht="15.75" thickBot="1" x14ac:dyDescent="0.3">
      <c r="A115" s="138"/>
      <c r="B115" s="138"/>
      <c r="C115" s="138"/>
      <c r="D115" s="138"/>
      <c r="E115" s="138"/>
      <c r="F115" s="138"/>
      <c r="G115" s="138"/>
    </row>
    <row r="116" spans="1:7" ht="15.75" thickBot="1" x14ac:dyDescent="0.3">
      <c r="A116" s="28" t="s">
        <v>55</v>
      </c>
      <c r="B116" s="29"/>
      <c r="C116" s="29"/>
      <c r="D116" s="29"/>
      <c r="E116" s="29"/>
      <c r="F116" s="29"/>
      <c r="G116" s="30"/>
    </row>
    <row r="117" spans="1:7" ht="15.75" thickBot="1" x14ac:dyDescent="0.3">
      <c r="A117" s="42" t="s">
        <v>57</v>
      </c>
      <c r="B117" s="92"/>
      <c r="C117" s="92"/>
      <c r="D117" s="92"/>
      <c r="E117" s="92"/>
      <c r="F117" s="92"/>
      <c r="G117" s="91"/>
    </row>
    <row r="118" spans="1:7" ht="30" x14ac:dyDescent="0.25">
      <c r="A118" s="131" t="s">
        <v>59</v>
      </c>
      <c r="B118" s="132" t="s">
        <v>60</v>
      </c>
      <c r="C118" s="132" t="s">
        <v>15</v>
      </c>
      <c r="D118" s="132" t="s">
        <v>61</v>
      </c>
      <c r="E118" s="133" t="s">
        <v>22</v>
      </c>
      <c r="F118" s="100"/>
      <c r="G118" s="89"/>
    </row>
    <row r="119" spans="1:7" x14ac:dyDescent="0.25">
      <c r="A119" s="99" t="s">
        <v>62</v>
      </c>
      <c r="B119" s="134" t="s">
        <v>66</v>
      </c>
      <c r="C119" s="134">
        <v>52</v>
      </c>
      <c r="D119" s="231"/>
      <c r="E119" s="234">
        <f>D119*C119</f>
        <v>0</v>
      </c>
      <c r="F119" s="100"/>
      <c r="G119" s="90"/>
    </row>
    <row r="120" spans="1:7" x14ac:dyDescent="0.25">
      <c r="A120" s="99" t="s">
        <v>63</v>
      </c>
      <c r="B120" s="134" t="s">
        <v>115</v>
      </c>
      <c r="C120" s="134">
        <v>52</v>
      </c>
      <c r="D120" s="231"/>
      <c r="E120" s="234">
        <f>D120*C120</f>
        <v>0</v>
      </c>
      <c r="F120" s="100"/>
      <c r="G120" s="90"/>
    </row>
    <row r="121" spans="1:7" x14ac:dyDescent="0.25">
      <c r="A121" s="99" t="s">
        <v>64</v>
      </c>
      <c r="B121" s="134" t="s">
        <v>66</v>
      </c>
      <c r="C121" s="134">
        <v>52</v>
      </c>
      <c r="D121" s="231"/>
      <c r="E121" s="234">
        <f t="shared" ref="E121:E122" si="6">D121*C121</f>
        <v>0</v>
      </c>
      <c r="F121" s="100"/>
      <c r="G121" s="90"/>
    </row>
    <row r="122" spans="1:7" ht="18" thickBot="1" x14ac:dyDescent="0.3">
      <c r="A122" s="113" t="s">
        <v>67</v>
      </c>
      <c r="B122" s="135" t="s">
        <v>114</v>
      </c>
      <c r="C122" s="135">
        <v>12</v>
      </c>
      <c r="D122" s="233"/>
      <c r="E122" s="235">
        <f t="shared" si="6"/>
        <v>0</v>
      </c>
      <c r="F122" s="114"/>
      <c r="G122" s="90"/>
    </row>
    <row r="123" spans="1:7" ht="15.75" thickBot="1" x14ac:dyDescent="0.3">
      <c r="A123" s="115" t="s">
        <v>68</v>
      </c>
      <c r="B123" s="116"/>
      <c r="C123" s="117"/>
      <c r="D123" s="116"/>
      <c r="E123" s="117"/>
      <c r="F123" s="118"/>
      <c r="G123" s="119"/>
    </row>
    <row r="124" spans="1:7" ht="15.75" thickBot="1" x14ac:dyDescent="0.3">
      <c r="A124" s="93"/>
      <c r="B124" s="94"/>
      <c r="C124" s="95"/>
      <c r="D124" s="96"/>
      <c r="E124" s="97"/>
      <c r="F124" s="97"/>
      <c r="G124" s="98"/>
    </row>
    <row r="125" spans="1:7" ht="15.75" thickBot="1" x14ac:dyDescent="0.3">
      <c r="A125" s="66" t="s">
        <v>123</v>
      </c>
      <c r="B125" s="11"/>
      <c r="C125" s="11"/>
      <c r="D125" s="11"/>
      <c r="E125" s="11"/>
      <c r="F125" s="67"/>
      <c r="G125" s="9">
        <f>SUM(E119:E122)</f>
        <v>0</v>
      </c>
    </row>
    <row r="126" spans="1:7" x14ac:dyDescent="0.25">
      <c r="A126" s="72"/>
      <c r="B126" s="72"/>
      <c r="C126" s="72"/>
      <c r="D126" s="72"/>
      <c r="E126" s="72"/>
      <c r="F126" s="72"/>
      <c r="G126" s="72"/>
    </row>
    <row r="127" spans="1:7" x14ac:dyDescent="0.25">
      <c r="A127" s="72"/>
      <c r="B127" s="72"/>
      <c r="C127" s="72"/>
      <c r="D127" s="72"/>
      <c r="E127" s="72"/>
      <c r="F127" s="72"/>
      <c r="G127" s="72"/>
    </row>
    <row r="128" spans="1:7" ht="15.75" thickBot="1" x14ac:dyDescent="0.3">
      <c r="A128" s="73"/>
      <c r="B128" s="73"/>
      <c r="C128" s="73"/>
      <c r="D128" s="73"/>
      <c r="E128" s="35"/>
      <c r="F128" s="35"/>
      <c r="G128" s="35"/>
    </row>
    <row r="129" spans="1:7" ht="16.5" thickBot="1" x14ac:dyDescent="0.3">
      <c r="A129" s="265" t="s">
        <v>128</v>
      </c>
      <c r="B129" s="266"/>
      <c r="C129" s="243" t="s">
        <v>130</v>
      </c>
      <c r="D129" s="238" t="s">
        <v>124</v>
      </c>
      <c r="E129" s="243" t="s">
        <v>126</v>
      </c>
      <c r="F129" s="5"/>
      <c r="G129" s="243" t="s">
        <v>129</v>
      </c>
    </row>
    <row r="130" spans="1:7" x14ac:dyDescent="0.25">
      <c r="A130" s="269" t="s">
        <v>125</v>
      </c>
      <c r="B130" s="270"/>
      <c r="C130" s="236">
        <f>G12+G24+G42+D48+G93+G103+G113+G125</f>
        <v>0</v>
      </c>
      <c r="D130" s="239">
        <v>0.15</v>
      </c>
      <c r="E130" s="236">
        <f>C130*D130</f>
        <v>0</v>
      </c>
      <c r="F130" s="241"/>
      <c r="G130" s="236">
        <f>C130+E130</f>
        <v>0</v>
      </c>
    </row>
    <row r="131" spans="1:7" ht="33.75" customHeight="1" thickBot="1" x14ac:dyDescent="0.3">
      <c r="A131" s="267" t="s">
        <v>131</v>
      </c>
      <c r="B131" s="268"/>
      <c r="C131" s="237">
        <f>D33+D52</f>
        <v>0</v>
      </c>
      <c r="D131" s="240">
        <v>0.21</v>
      </c>
      <c r="E131" s="237">
        <f>C131*D131</f>
        <v>0</v>
      </c>
      <c r="F131" s="242"/>
      <c r="G131" s="237">
        <f t="shared" ref="G131" si="7">C131+E131</f>
        <v>0</v>
      </c>
    </row>
    <row r="132" spans="1:7" s="248" customFormat="1" ht="19.5" thickBot="1" x14ac:dyDescent="0.35">
      <c r="A132" s="255" t="s">
        <v>132</v>
      </c>
      <c r="B132" s="256"/>
      <c r="C132" s="244">
        <f>C130+C131</f>
        <v>0</v>
      </c>
      <c r="D132" s="245"/>
      <c r="E132" s="246">
        <f>E130+E131</f>
        <v>0</v>
      </c>
      <c r="F132" s="245"/>
      <c r="G132" s="247">
        <f>G130+G131</f>
        <v>0</v>
      </c>
    </row>
    <row r="133" spans="1:7" s="249" customFormat="1" ht="19.5" thickBot="1" x14ac:dyDescent="0.35"/>
    <row r="134" spans="1:7" s="248" customFormat="1" ht="19.5" thickBot="1" x14ac:dyDescent="0.35">
      <c r="A134" s="255" t="s">
        <v>127</v>
      </c>
      <c r="B134" s="256"/>
      <c r="C134" s="244">
        <f>C132*5</f>
        <v>0</v>
      </c>
      <c r="D134" s="245"/>
      <c r="E134" s="244">
        <f>E132*5</f>
        <v>0</v>
      </c>
      <c r="F134" s="250"/>
      <c r="G134" s="247">
        <f>G132*5</f>
        <v>0</v>
      </c>
    </row>
  </sheetData>
  <mergeCells count="9">
    <mergeCell ref="A134:B134"/>
    <mergeCell ref="A132:B132"/>
    <mergeCell ref="E39:G40"/>
    <mergeCell ref="A55:E55"/>
    <mergeCell ref="A129:B129"/>
    <mergeCell ref="A131:B131"/>
    <mergeCell ref="A130:B130"/>
    <mergeCell ref="E84:G84"/>
    <mergeCell ref="A85:G85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2014-02-05T15:48:18Z</cp:lastPrinted>
  <dcterms:created xsi:type="dcterms:W3CDTF">2013-11-06T14:05:22Z</dcterms:created>
  <dcterms:modified xsi:type="dcterms:W3CDTF">2019-07-17T07:17:47Z</dcterms:modified>
</cp:coreProperties>
</file>