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326 - Demolice objek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'20180326 - Demolice objek...'!$C$73:$K$129</definedName>
    <definedName name="_xlnm.Print_Area" localSheetId="1">'20180326 - Demolice objek...'!$C$4:$J$34,'20180326 - Demolice objek...'!$C$40:$J$57,'20180326 - Demolice objek...'!$C$63:$K$129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'20180326 - Demolice objek...'!$73:$73</definedName>
  </definedNames>
  <calcPr fullCalcOnLoad="1"/>
</workbook>
</file>

<file path=xl/sharedStrings.xml><?xml version="1.0" encoding="utf-8"?>
<sst xmlns="http://schemas.openxmlformats.org/spreadsheetml/2006/main" count="1203" uniqueCount="400">
  <si>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</si>
  <si>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</si>
  <si>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</si>
  <si>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</si>
  <si>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</si>
  <si>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</si>
  <si>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</si>
  <si>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{43d48364-0306-47b1-868e-974890226202}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</si>
  <si>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</si>
  <si>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</si>
  <si>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</si>
  <si>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</si>
  <si>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</si>
  <si>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</si>
  <si>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</si>
  <si>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</si>
  <si>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20180326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</si>
  <si>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</si>
  <si>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</si>
  <si>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na p.p.č. 103/2 N. Bor</t>
  </si>
  <si>
    <t>KSO:</t>
  </si>
  <si>
    <t/>
  </si>
  <si>
    <t>CC-CZ:</t>
  </si>
  <si>
    <t>Místo:</t>
  </si>
  <si>
    <t>Nový Bor, Kalinova</t>
  </si>
  <si>
    <t>Datum:</t>
  </si>
  <si>
    <t>26. 3. 2018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</si>
  <si>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</si>
  <si>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</si>
  <si>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</si>
  <si>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</si>
  <si>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</si>
  <si>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</si>
  <si>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</si>
  <si>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K. Vojtová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</si>
  <si>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</si>
  <si>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</si>
  <si>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</si>
  <si>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</si>
  <si>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</si>
  <si>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</si>
  <si>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</si>
  <si>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</si>
  <si>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</si>
  <si>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</si>
  <si>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</si>
  <si>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</si>
  <si>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</si>
  <si>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</si>
  <si>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</si>
  <si>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</si>
  <si>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</si>
  <si>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</si>
  <si>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</si>
  <si>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</si>
  <si>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</si>
  <si>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</si>
  <si>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</si>
  <si>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</si>
  <si>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</si>
  <si>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</si>
  <si>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</si>
  <si>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</si>
  <si>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</si>
  <si>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</si>
  <si>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</si>
  <si>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</si>
  <si>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</si>
  <si>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</si>
  <si>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</si>
  <si>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</si>
  <si>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</si>
  <si>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</si>
  <si>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</si>
  <si>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</si>
  <si>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</si>
  <si>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</si>
  <si>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</si>
  <si>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</si>
  <si>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</si>
  <si>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</si>
  <si>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</si>
  <si>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</si>
  <si>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</si>
  <si>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</si>
  <si>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</si>
  <si>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</si>
  <si>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</si>
  <si>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</si>
  <si>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</si>
  <si>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</si>
  <si>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</si>
  <si>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</si>
  <si>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</si>
  <si>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</si>
  <si>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</si>
  <si>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</si>
  <si>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</si>
  <si>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</si>
  <si>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</si>
  <si>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</si>
  <si>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</si>
  <si>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</si>
  <si>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</si>
  <si>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</si>
  <si>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</si>
  <si>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</si>
  <si>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</si>
  <si>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</si>
  <si>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</si>
  <si>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</si>
  <si>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</si>
  <si>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</si>
  <si>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174101101</t>
  </si>
  <si>
    <t>Zásyp jam, šachet rýh nebo kolem objektů sypaninou se zhutněním</t>
  </si>
  <si>
    <t>m3</t>
  </si>
  <si>
    <t>CS ÚRS 2018 01</t>
  </si>
  <si>
    <t>4</t>
  </si>
  <si>
    <t>91630527</t>
  </si>
  <si>
    <t>PP</t>
  </si>
  <si>
    <t>Zásyp sypaninou z jakékoliv horniny  s uložením výkopku ve vrstvách se zhutněním jam, šachet, rýh nebo kolem objektů v těchto vykopávkách</t>
  </si>
  <si>
    <t>VV</t>
  </si>
  <si>
    <t>(11,17*2+18,23*5)*0,5*0,8</t>
  </si>
  <si>
    <t>181951101</t>
  </si>
  <si>
    <t>Úprava pláně v hornině tř. 1 až 4 bez zhutnění</t>
  </si>
  <si>
    <t>m2</t>
  </si>
  <si>
    <t>991624901</t>
  </si>
  <si>
    <t>Úprava pláně vyrovnáním výškových rozdílů  v hornině tř. 1 až 4 bez zhutnění</t>
  </si>
  <si>
    <t>30*15</t>
  </si>
  <si>
    <t>9</t>
  </si>
  <si>
    <t>Ostatní konstrukce a práce, bourání</t>
  </si>
  <si>
    <t>3</t>
  </si>
  <si>
    <t>949101112</t>
  </si>
  <si>
    <t>Lešení pomocné pro objekty pozemních staveb s lešeňovou podlahou v do 3,5 m zatížení do 150 kg/m2</t>
  </si>
  <si>
    <t>-977124820</t>
  </si>
  <si>
    <t>Lešení pomocné pracovní pro objekty pozemních staveb  pro zatížení do 150 kg/m2, o výšce lešeňové podlahy přes 1,9 do 3,5 m</t>
  </si>
  <si>
    <t>11*18</t>
  </si>
  <si>
    <t>961044111</t>
  </si>
  <si>
    <t>Bourání základů z betonu prostého</t>
  </si>
  <si>
    <t>-1483434950</t>
  </si>
  <si>
    <t>Bourání základů z betonu  prostého</t>
  </si>
  <si>
    <t>(11,17*2+18,23*5)*0,5*0,8"pasy</t>
  </si>
  <si>
    <t>11,18*18,23*0,2"deska</t>
  </si>
  <si>
    <t>1,5*1,5*0,2+1,5*1,8*0,2+(4,5+1,5)*0,5*0,8"schody</t>
  </si>
  <si>
    <t>(12,7+1,07+7,5)*0,3*0,8"zídka</t>
  </si>
  <si>
    <t>Součet</t>
  </si>
  <si>
    <t>5</t>
  </si>
  <si>
    <t>962022391</t>
  </si>
  <si>
    <t>Bourání zdiva nadzákladového kamenného na MV nebo MVC přes 1 m3</t>
  </si>
  <si>
    <t>1470873016</t>
  </si>
  <si>
    <t>Bourání zdiva nadzákladového kamenného nebo smíšeného  kamenného na maltu vápennou nebo vápenocementovou, objemu přes 1 m3</t>
  </si>
  <si>
    <t>(12,7+1,07+7,5)*0,3*0,5"zídka</t>
  </si>
  <si>
    <t>6</t>
  </si>
  <si>
    <t>962032230</t>
  </si>
  <si>
    <t>Bourání zdiva z cihel pálených nebo vápenopískových na MV nebo MVC do 1 m3</t>
  </si>
  <si>
    <t>-1061986411</t>
  </si>
  <si>
    <t>Bourání zdiva nadzákladového z cihel nebo tvárnic  z cihel pálených nebo vápenopískových, na maltu vápennou nebo vápenocementovou, objemu do 1 m3</t>
  </si>
  <si>
    <t>(1,5+1,8)*0,3*1"schodiště</t>
  </si>
  <si>
    <t>1,2*1*0,3</t>
  </si>
  <si>
    <t>7</t>
  </si>
  <si>
    <t>962032631</t>
  </si>
  <si>
    <t>Bourání zdiva komínového nad střechou z cihel na MV nebo MVC</t>
  </si>
  <si>
    <t>-1082119710</t>
  </si>
  <si>
    <t>Bourání zdiva nadzákladového z cihel nebo tvárnic  komínového z cihel pálených, šamotových nebo vápenopískových nad střechou na maltu vápennou nebo vápenocementovou</t>
  </si>
  <si>
    <t>0,5*0,5*2*4</t>
  </si>
  <si>
    <t>8</t>
  </si>
  <si>
    <t>963042819</t>
  </si>
  <si>
    <t>Bourání schodišťových stupňů betonových zhotovených na místě</t>
  </si>
  <si>
    <t>m</t>
  </si>
  <si>
    <t>-1366979055</t>
  </si>
  <si>
    <t>Bourání schodišťových stupňů betonových  zhotovených na místě</t>
  </si>
  <si>
    <t>1,5*5</t>
  </si>
  <si>
    <t>981011112</t>
  </si>
  <si>
    <t>Demolice budov dřevěných ostatních oboustranně obitých nebo omítnutých postupným rozebíráním</t>
  </si>
  <si>
    <t>-213973144</t>
  </si>
  <si>
    <t>Demolice budov  postupným rozebíráním dřevěných ostatních, oboustranně obitých, případně omítnutých</t>
  </si>
  <si>
    <t>11,17*18,23*2,8</t>
  </si>
  <si>
    <t>18,23*1,4*5,6</t>
  </si>
  <si>
    <t>997</t>
  </si>
  <si>
    <t>Přesun sutě</t>
  </si>
  <si>
    <t>10</t>
  </si>
  <si>
    <t>997006512</t>
  </si>
  <si>
    <t>Vodorovné doprava suti s naložením a složením na skládku do 1 km</t>
  </si>
  <si>
    <t>t</t>
  </si>
  <si>
    <t>-977580458</t>
  </si>
  <si>
    <t>Vodorovná doprava suti na skládku s naložením na dopravní prostředek a složením přes 100 m do 1 km</t>
  </si>
  <si>
    <t>11</t>
  </si>
  <si>
    <t>997006519</t>
  </si>
  <si>
    <t>Příplatek k vodorovnému přemístění suti na skládku ZKD 1 km přes 1 km</t>
  </si>
  <si>
    <t>645094620</t>
  </si>
  <si>
    <t>Vodorovná doprava suti na skládku s naložením na dopravní prostředek a složením Příplatek k ceně za každý další i započatý 1 km</t>
  </si>
  <si>
    <t>361,731*14 'Přepočtené koeficientem množství</t>
  </si>
  <si>
    <t>12</t>
  </si>
  <si>
    <t>997013801</t>
  </si>
  <si>
    <t>Poplatek za uložení na skládce (skládkovné) stavebního odpadu betonového kód odpadu 170 101</t>
  </si>
  <si>
    <t>617683829</t>
  </si>
  <si>
    <t>Poplatek za uložení stavebního odpadu na skládce (skládkovné) z prostého betonu zatříděného do Katalogu odpadů pod kódem 170 101</t>
  </si>
  <si>
    <t>13</t>
  </si>
  <si>
    <t>997013803</t>
  </si>
  <si>
    <t>Poplatek za uložení na skládce (skládkovné) stavebního odpadu cihelného kód odpadu 170 102</t>
  </si>
  <si>
    <t>-889693352</t>
  </si>
  <si>
    <t>Poplatek za uložení stavebního odpadu na skládce (skládkovné) cihelného zatříděného do Katalogu odpadů pod kódem 170 102</t>
  </si>
  <si>
    <t>14</t>
  </si>
  <si>
    <t>997013811</t>
  </si>
  <si>
    <t>Poplatek za uložení na skládce (skládkovné) stavebního odpadu dřevěného kód odpadu 170 201</t>
  </si>
  <si>
    <t>218149102</t>
  </si>
  <si>
    <t>Poplatek za uložení stavebního odpadu na skládce (skládkovné) dřevěného zatříděného do Katalogu odpadů pod kódem 170 201</t>
  </si>
  <si>
    <t>1194*0,1 'Přepočtené koeficientem množství</t>
  </si>
  <si>
    <t>997013821</t>
  </si>
  <si>
    <t>Poplatek za uložení na skládce (skládkovné) stavebního odpadu s obsahem azbestu kód odpadu 170 605</t>
  </si>
  <si>
    <t>264544284</t>
  </si>
  <si>
    <t>Poplatek za uložení stavebního odpadu na skládce (skládkovné) ze stavebních materiálů obsahujících azbest zatříděných do Katalogu odpadů pod kódem 170 605</t>
  </si>
  <si>
    <t>16</t>
  </si>
  <si>
    <t>997013831</t>
  </si>
  <si>
    <t>Poplatek za uložení na skládce (skládkovné) stavebního odpadu směsného kód odpadu 170 904</t>
  </si>
  <si>
    <t>1953375246</t>
  </si>
  <si>
    <t>Poplatek za uložení stavebního odpadu na skládce (skládkovné) směsného stavebního a demoličního zatříděného do Katalogu odpadů pod kódem 170 904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</si>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</sst>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4.4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38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39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40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41</v>
      </c>
      <c r="E26" s="52"/>
      <c r="F26" s="53" t="s">
        <v>42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43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44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45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46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48</v>
      </c>
      <c r="U32" s="59"/>
      <c r="V32" s="59"/>
      <c r="W32" s="59"/>
      <c r="X32" s="61" t="s">
        <v>49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20180326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Demolice objektu na p.p.č. 103/2 N. Bor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Nový Bor, Kalinova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26. 3. 2018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Město Nový Bor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>K. Vojtová</v>
      </c>
      <c r="AN46" s="75"/>
      <c r="AO46" s="75"/>
      <c r="AP46" s="75"/>
      <c r="AQ46" s="72"/>
      <c r="AR46" s="70"/>
      <c r="AS46" s="84" t="s">
        <v>51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52</v>
      </c>
      <c r="D49" s="95"/>
      <c r="E49" s="95"/>
      <c r="F49" s="95"/>
      <c r="G49" s="95"/>
      <c r="H49" s="96"/>
      <c r="I49" s="97" t="s">
        <v>53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54</v>
      </c>
      <c r="AH49" s="95"/>
      <c r="AI49" s="95"/>
      <c r="AJ49" s="95"/>
      <c r="AK49" s="95"/>
      <c r="AL49" s="95"/>
      <c r="AM49" s="95"/>
      <c r="AN49" s="97" t="s">
        <v>55</v>
      </c>
      <c r="AO49" s="95"/>
      <c r="AP49" s="95"/>
      <c r="AQ49" s="99" t="s">
        <v>56</v>
      </c>
      <c r="AR49" s="70"/>
      <c r="AS49" s="100" t="s">
        <v>57</v>
      </c>
      <c r="AT49" s="101" t="s">
        <v>58</v>
      </c>
      <c r="AU49" s="101" t="s">
        <v>59</v>
      </c>
      <c r="AV49" s="101" t="s">
        <v>60</v>
      </c>
      <c r="AW49" s="101" t="s">
        <v>61</v>
      </c>
      <c r="AX49" s="101" t="s">
        <v>62</v>
      </c>
      <c r="AY49" s="101" t="s">
        <v>63</v>
      </c>
      <c r="AZ49" s="101" t="s">
        <v>64</v>
      </c>
      <c r="BA49" s="101" t="s">
        <v>65</v>
      </c>
      <c r="BB49" s="101" t="s">
        <v>66</v>
      </c>
      <c r="BC49" s="101" t="s">
        <v>67</v>
      </c>
      <c r="BD49" s="102" t="s">
        <v>68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69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70</v>
      </c>
      <c r="BT51" s="115" t="s">
        <v>71</v>
      </c>
      <c r="BV51" s="115" t="s">
        <v>72</v>
      </c>
      <c r="BW51" s="115" t="s">
        <v>7</v>
      </c>
      <c r="BX51" s="115" t="s">
        <v>73</v>
      </c>
      <c r="CL51" s="115" t="s">
        <v>21</v>
      </c>
    </row>
    <row r="52" spans="1:90" s="5" customFormat="1" ht="28.8" customHeight="1">
      <c r="A52" s="116" t="s">
        <v>74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'20180326 - Demolice objek...'!J25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75</v>
      </c>
      <c r="AR52" s="123"/>
      <c r="AS52" s="124">
        <v>0</v>
      </c>
      <c r="AT52" s="125">
        <f>ROUND(SUM(AV52:AW52),2)</f>
        <v>0</v>
      </c>
      <c r="AU52" s="126">
        <f>'20180326 - Demolice objek...'!P74</f>
        <v>0</v>
      </c>
      <c r="AV52" s="125">
        <f>'20180326 - Demolice objek...'!J28</f>
        <v>0</v>
      </c>
      <c r="AW52" s="125">
        <f>'20180326 - Demolice objek...'!J29</f>
        <v>0</v>
      </c>
      <c r="AX52" s="125">
        <f>'20180326 - Demolice objek...'!J30</f>
        <v>0</v>
      </c>
      <c r="AY52" s="125">
        <f>'20180326 - Demolice objek...'!J31</f>
        <v>0</v>
      </c>
      <c r="AZ52" s="125">
        <f>'20180326 - Demolice objek...'!F28</f>
        <v>0</v>
      </c>
      <c r="BA52" s="125">
        <f>'20180326 - Demolice objek...'!F29</f>
        <v>0</v>
      </c>
      <c r="BB52" s="125">
        <f>'20180326 - Demolice objek...'!F30</f>
        <v>0</v>
      </c>
      <c r="BC52" s="125">
        <f>'20180326 - Demolice objek...'!F31</f>
        <v>0</v>
      </c>
      <c r="BD52" s="127">
        <f>'20180326 - Demolice objek...'!F32</f>
        <v>0</v>
      </c>
      <c r="BT52" s="128" t="s">
        <v>76</v>
      </c>
      <c r="BU52" s="128" t="s">
        <v>77</v>
      </c>
      <c r="BV52" s="128" t="s">
        <v>72</v>
      </c>
      <c r="BW52" s="128" t="s">
        <v>7</v>
      </c>
      <c r="BX52" s="128" t="s">
        <v>73</v>
      </c>
      <c r="CL52" s="128" t="s">
        <v>21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0326 - Demolice obje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78</v>
      </c>
      <c r="G1" s="132" t="s">
        <v>79</v>
      </c>
      <c r="H1" s="132"/>
      <c r="I1" s="133"/>
      <c r="J1" s="132" t="s">
        <v>80</v>
      </c>
      <c r="K1" s="131" t="s">
        <v>81</v>
      </c>
      <c r="L1" s="132" t="s">
        <v>82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83</v>
      </c>
    </row>
    <row r="4" spans="2:46" ht="36.95" customHeight="1">
      <c r="B4" s="26"/>
      <c r="C4" s="27"/>
      <c r="D4" s="28" t="s">
        <v>84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pans="2:11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26. 3. 2018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">
        <v>21</v>
      </c>
      <c r="K12" s="49"/>
    </row>
    <row r="13" spans="2:11" s="1" customFormat="1" ht="18" customHeight="1">
      <c r="B13" s="44"/>
      <c r="C13" s="45"/>
      <c r="D13" s="45"/>
      <c r="E13" s="33" t="s">
        <v>29</v>
      </c>
      <c r="F13" s="45"/>
      <c r="G13" s="45"/>
      <c r="H13" s="45"/>
      <c r="I13" s="138" t="s">
        <v>30</v>
      </c>
      <c r="J13" s="33" t="s">
        <v>21</v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31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30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33</v>
      </c>
      <c r="E18" s="45"/>
      <c r="F18" s="45"/>
      <c r="G18" s="45"/>
      <c r="H18" s="45"/>
      <c r="I18" s="138" t="s">
        <v>28</v>
      </c>
      <c r="J18" s="33" t="s">
        <v>21</v>
      </c>
      <c r="K18" s="49"/>
    </row>
    <row r="19" spans="2:11" s="1" customFormat="1" ht="18" customHeight="1">
      <c r="B19" s="44"/>
      <c r="C19" s="45"/>
      <c r="D19" s="45"/>
      <c r="E19" s="33" t="s">
        <v>34</v>
      </c>
      <c r="F19" s="45"/>
      <c r="G19" s="45"/>
      <c r="H19" s="45"/>
      <c r="I19" s="138" t="s">
        <v>30</v>
      </c>
      <c r="J19" s="33" t="s">
        <v>21</v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36</v>
      </c>
      <c r="E21" s="45"/>
      <c r="F21" s="45"/>
      <c r="G21" s="45"/>
      <c r="H21" s="45"/>
      <c r="I21" s="136"/>
      <c r="J21" s="45"/>
      <c r="K21" s="49"/>
    </row>
    <row r="22" spans="2:11" s="6" customFormat="1" ht="14.4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37</v>
      </c>
      <c r="E25" s="45"/>
      <c r="F25" s="45"/>
      <c r="G25" s="45"/>
      <c r="H25" s="45"/>
      <c r="I25" s="136"/>
      <c r="J25" s="147">
        <f>ROUND(J74,2)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39</v>
      </c>
      <c r="G27" s="45"/>
      <c r="H27" s="45"/>
      <c r="I27" s="148" t="s">
        <v>38</v>
      </c>
      <c r="J27" s="50" t="s">
        <v>40</v>
      </c>
      <c r="K27" s="49"/>
    </row>
    <row r="28" spans="2:11" s="1" customFormat="1" ht="14.4" customHeight="1">
      <c r="B28" s="44"/>
      <c r="C28" s="45"/>
      <c r="D28" s="53" t="s">
        <v>41</v>
      </c>
      <c r="E28" s="53" t="s">
        <v>42</v>
      </c>
      <c r="F28" s="149">
        <f>ROUND(SUM(BE74:BE129),2)</f>
        <v>0</v>
      </c>
      <c r="G28" s="45"/>
      <c r="H28" s="45"/>
      <c r="I28" s="150">
        <v>0.21</v>
      </c>
      <c r="J28" s="149">
        <f>ROUND(ROUND((SUM(BE74:BE129)),2)*I28,2)</f>
        <v>0</v>
      </c>
      <c r="K28" s="49"/>
    </row>
    <row r="29" spans="2:11" s="1" customFormat="1" ht="14.4" customHeight="1">
      <c r="B29" s="44"/>
      <c r="C29" s="45"/>
      <c r="D29" s="45"/>
      <c r="E29" s="53" t="s">
        <v>43</v>
      </c>
      <c r="F29" s="149">
        <f>ROUND(SUM(BF74:BF129),2)</f>
        <v>0</v>
      </c>
      <c r="G29" s="45"/>
      <c r="H29" s="45"/>
      <c r="I29" s="150">
        <v>0.15</v>
      </c>
      <c r="J29" s="149">
        <f>ROUND(ROUND((SUM(BF74:BF129)),2)*I29,2)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44</v>
      </c>
      <c r="F30" s="149">
        <f>ROUND(SUM(BG74:BG129),2)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45</v>
      </c>
      <c r="F31" s="149">
        <f>ROUND(SUM(BH74:BH129),2)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46</v>
      </c>
      <c r="F32" s="149">
        <f>ROUND(SUM(BI74:BI129),2)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47</v>
      </c>
      <c r="E34" s="96"/>
      <c r="F34" s="96"/>
      <c r="G34" s="153" t="s">
        <v>48</v>
      </c>
      <c r="H34" s="154" t="s">
        <v>49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85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6.2" customHeight="1">
      <c r="B43" s="44"/>
      <c r="C43" s="45"/>
      <c r="D43" s="45"/>
      <c r="E43" s="137" t="str">
        <f>E7</f>
        <v>Demolice objektu na p.p.č. 103/2 N. Bor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23</v>
      </c>
      <c r="D45" s="45"/>
      <c r="E45" s="45"/>
      <c r="F45" s="33" t="str">
        <f>F10</f>
        <v>Nový Bor, Kalinova</v>
      </c>
      <c r="G45" s="45"/>
      <c r="H45" s="45"/>
      <c r="I45" s="138" t="s">
        <v>25</v>
      </c>
      <c r="J45" s="139" t="str">
        <f>IF(J10="","",J10)</f>
        <v>26. 3. 2018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27</v>
      </c>
      <c r="D47" s="45"/>
      <c r="E47" s="45"/>
      <c r="F47" s="33" t="str">
        <f>E13</f>
        <v>Město Nový Bor</v>
      </c>
      <c r="G47" s="45"/>
      <c r="H47" s="45"/>
      <c r="I47" s="138" t="s">
        <v>33</v>
      </c>
      <c r="J47" s="42" t="str">
        <f>E19</f>
        <v>K. Vojtová</v>
      </c>
      <c r="K47" s="49"/>
    </row>
    <row r="48" spans="2:11" s="1" customFormat="1" ht="14.4" customHeight="1">
      <c r="B48" s="44"/>
      <c r="C48" s="38" t="s">
        <v>31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86</v>
      </c>
      <c r="D50" s="151"/>
      <c r="E50" s="151"/>
      <c r="F50" s="151"/>
      <c r="G50" s="151"/>
      <c r="H50" s="151"/>
      <c r="I50" s="165"/>
      <c r="J50" s="166" t="s">
        <v>87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88</v>
      </c>
      <c r="D52" s="45"/>
      <c r="E52" s="45"/>
      <c r="F52" s="45"/>
      <c r="G52" s="45"/>
      <c r="H52" s="45"/>
      <c r="I52" s="136"/>
      <c r="J52" s="147">
        <f>J74</f>
        <v>0</v>
      </c>
      <c r="K52" s="49"/>
      <c r="AU52" s="22" t="s">
        <v>89</v>
      </c>
    </row>
    <row r="53" spans="2:11" s="7" customFormat="1" ht="24.95" customHeight="1">
      <c r="B53" s="169"/>
      <c r="C53" s="170"/>
      <c r="D53" s="171" t="s">
        <v>90</v>
      </c>
      <c r="E53" s="172"/>
      <c r="F53" s="172"/>
      <c r="G53" s="172"/>
      <c r="H53" s="172"/>
      <c r="I53" s="173"/>
      <c r="J53" s="174">
        <f>J75</f>
        <v>0</v>
      </c>
      <c r="K53" s="175"/>
    </row>
    <row r="54" spans="2:11" s="8" customFormat="1" ht="19.9" customHeight="1">
      <c r="B54" s="176"/>
      <c r="C54" s="177"/>
      <c r="D54" s="178" t="s">
        <v>91</v>
      </c>
      <c r="E54" s="179"/>
      <c r="F54" s="179"/>
      <c r="G54" s="179"/>
      <c r="H54" s="179"/>
      <c r="I54" s="180"/>
      <c r="J54" s="181">
        <f>J76</f>
        <v>0</v>
      </c>
      <c r="K54" s="182"/>
    </row>
    <row r="55" spans="2:11" s="8" customFormat="1" ht="19.9" customHeight="1">
      <c r="B55" s="176"/>
      <c r="C55" s="177"/>
      <c r="D55" s="178" t="s">
        <v>92</v>
      </c>
      <c r="E55" s="179"/>
      <c r="F55" s="179"/>
      <c r="G55" s="179"/>
      <c r="H55" s="179"/>
      <c r="I55" s="180"/>
      <c r="J55" s="181">
        <f>J83</f>
        <v>0</v>
      </c>
      <c r="K55" s="182"/>
    </row>
    <row r="56" spans="2:11" s="8" customFormat="1" ht="19.9" customHeight="1">
      <c r="B56" s="176"/>
      <c r="C56" s="177"/>
      <c r="D56" s="178" t="s">
        <v>93</v>
      </c>
      <c r="E56" s="179"/>
      <c r="F56" s="179"/>
      <c r="G56" s="179"/>
      <c r="H56" s="179"/>
      <c r="I56" s="180"/>
      <c r="J56" s="181">
        <f>J113</f>
        <v>0</v>
      </c>
      <c r="K56" s="182"/>
    </row>
    <row r="57" spans="2:11" s="1" customFormat="1" ht="21.8" customHeight="1">
      <c r="B57" s="44"/>
      <c r="C57" s="45"/>
      <c r="D57" s="45"/>
      <c r="E57" s="45"/>
      <c r="F57" s="45"/>
      <c r="G57" s="45"/>
      <c r="H57" s="45"/>
      <c r="I57" s="136"/>
      <c r="J57" s="45"/>
      <c r="K57" s="49"/>
    </row>
    <row r="58" spans="2:11" s="1" customFormat="1" ht="6.95" customHeight="1">
      <c r="B58" s="65"/>
      <c r="C58" s="66"/>
      <c r="D58" s="66"/>
      <c r="E58" s="66"/>
      <c r="F58" s="66"/>
      <c r="G58" s="66"/>
      <c r="H58" s="66"/>
      <c r="I58" s="158"/>
      <c r="J58" s="66"/>
      <c r="K58" s="67"/>
    </row>
    <row r="62" spans="2:12" s="1" customFormat="1" ht="6.95" customHeight="1">
      <c r="B62" s="68"/>
      <c r="C62" s="69"/>
      <c r="D62" s="69"/>
      <c r="E62" s="69"/>
      <c r="F62" s="69"/>
      <c r="G62" s="69"/>
      <c r="H62" s="69"/>
      <c r="I62" s="161"/>
      <c r="J62" s="69"/>
      <c r="K62" s="69"/>
      <c r="L62" s="70"/>
    </row>
    <row r="63" spans="2:12" s="1" customFormat="1" ht="36.95" customHeight="1">
      <c r="B63" s="44"/>
      <c r="C63" s="71" t="s">
        <v>94</v>
      </c>
      <c r="D63" s="72"/>
      <c r="E63" s="72"/>
      <c r="F63" s="72"/>
      <c r="G63" s="72"/>
      <c r="H63" s="72"/>
      <c r="I63" s="183"/>
      <c r="J63" s="72"/>
      <c r="K63" s="72"/>
      <c r="L63" s="70"/>
    </row>
    <row r="64" spans="2:12" s="1" customFormat="1" ht="6.95" customHeight="1">
      <c r="B64" s="44"/>
      <c r="C64" s="72"/>
      <c r="D64" s="72"/>
      <c r="E64" s="72"/>
      <c r="F64" s="72"/>
      <c r="G64" s="72"/>
      <c r="H64" s="72"/>
      <c r="I64" s="183"/>
      <c r="J64" s="72"/>
      <c r="K64" s="72"/>
      <c r="L64" s="70"/>
    </row>
    <row r="65" spans="2:12" s="1" customFormat="1" ht="14.4" customHeight="1">
      <c r="B65" s="44"/>
      <c r="C65" s="74" t="s">
        <v>18</v>
      </c>
      <c r="D65" s="72"/>
      <c r="E65" s="72"/>
      <c r="F65" s="72"/>
      <c r="G65" s="72"/>
      <c r="H65" s="72"/>
      <c r="I65" s="183"/>
      <c r="J65" s="72"/>
      <c r="K65" s="72"/>
      <c r="L65" s="70"/>
    </row>
    <row r="66" spans="2:12" s="1" customFormat="1" ht="16.2" customHeight="1">
      <c r="B66" s="44"/>
      <c r="C66" s="72"/>
      <c r="D66" s="72"/>
      <c r="E66" s="80" t="str">
        <f>E7</f>
        <v>Demolice objektu na p.p.č. 103/2 N. Bor</v>
      </c>
      <c r="F66" s="72"/>
      <c r="G66" s="72"/>
      <c r="H66" s="72"/>
      <c r="I66" s="183"/>
      <c r="J66" s="72"/>
      <c r="K66" s="72"/>
      <c r="L66" s="70"/>
    </row>
    <row r="67" spans="2:12" s="1" customFormat="1" ht="6.95" customHeight="1">
      <c r="B67" s="44"/>
      <c r="C67" s="72"/>
      <c r="D67" s="72"/>
      <c r="E67" s="72"/>
      <c r="F67" s="72"/>
      <c r="G67" s="72"/>
      <c r="H67" s="72"/>
      <c r="I67" s="183"/>
      <c r="J67" s="72"/>
      <c r="K67" s="72"/>
      <c r="L67" s="70"/>
    </row>
    <row r="68" spans="2:12" s="1" customFormat="1" ht="18" customHeight="1">
      <c r="B68" s="44"/>
      <c r="C68" s="74" t="s">
        <v>23</v>
      </c>
      <c r="D68" s="72"/>
      <c r="E68" s="72"/>
      <c r="F68" s="184" t="str">
        <f>F10</f>
        <v>Nový Bor, Kalinova</v>
      </c>
      <c r="G68" s="72"/>
      <c r="H68" s="72"/>
      <c r="I68" s="185" t="s">
        <v>25</v>
      </c>
      <c r="J68" s="83" t="str">
        <f>IF(J10="","",J10)</f>
        <v>26. 3. 2018</v>
      </c>
      <c r="K68" s="72"/>
      <c r="L68" s="70"/>
    </row>
    <row r="69" spans="2:12" s="1" customFormat="1" ht="6.95" customHeight="1">
      <c r="B69" s="44"/>
      <c r="C69" s="72"/>
      <c r="D69" s="72"/>
      <c r="E69" s="72"/>
      <c r="F69" s="72"/>
      <c r="G69" s="72"/>
      <c r="H69" s="72"/>
      <c r="I69" s="183"/>
      <c r="J69" s="72"/>
      <c r="K69" s="72"/>
      <c r="L69" s="70"/>
    </row>
    <row r="70" spans="2:12" s="1" customFormat="1" ht="13.5">
      <c r="B70" s="44"/>
      <c r="C70" s="74" t="s">
        <v>27</v>
      </c>
      <c r="D70" s="72"/>
      <c r="E70" s="72"/>
      <c r="F70" s="184" t="str">
        <f>E13</f>
        <v>Město Nový Bor</v>
      </c>
      <c r="G70" s="72"/>
      <c r="H70" s="72"/>
      <c r="I70" s="185" t="s">
        <v>33</v>
      </c>
      <c r="J70" s="184" t="str">
        <f>E19</f>
        <v>K. Vojtová</v>
      </c>
      <c r="K70" s="72"/>
      <c r="L70" s="70"/>
    </row>
    <row r="71" spans="2:12" s="1" customFormat="1" ht="14.4" customHeight="1">
      <c r="B71" s="44"/>
      <c r="C71" s="74" t="s">
        <v>31</v>
      </c>
      <c r="D71" s="72"/>
      <c r="E71" s="72"/>
      <c r="F71" s="184" t="str">
        <f>IF(E16="","",E16)</f>
        <v/>
      </c>
      <c r="G71" s="72"/>
      <c r="H71" s="72"/>
      <c r="I71" s="183"/>
      <c r="J71" s="72"/>
      <c r="K71" s="72"/>
      <c r="L71" s="70"/>
    </row>
    <row r="72" spans="2:12" s="1" customFormat="1" ht="10.3" customHeight="1">
      <c r="B72" s="44"/>
      <c r="C72" s="72"/>
      <c r="D72" s="72"/>
      <c r="E72" s="72"/>
      <c r="F72" s="72"/>
      <c r="G72" s="72"/>
      <c r="H72" s="72"/>
      <c r="I72" s="183"/>
      <c r="J72" s="72"/>
      <c r="K72" s="72"/>
      <c r="L72" s="70"/>
    </row>
    <row r="73" spans="2:20" s="9" customFormat="1" ht="29.25" customHeight="1">
      <c r="B73" s="186"/>
      <c r="C73" s="187" t="s">
        <v>95</v>
      </c>
      <c r="D73" s="188" t="s">
        <v>56</v>
      </c>
      <c r="E73" s="188" t="s">
        <v>52</v>
      </c>
      <c r="F73" s="188" t="s">
        <v>96</v>
      </c>
      <c r="G73" s="188" t="s">
        <v>97</v>
      </c>
      <c r="H73" s="188" t="s">
        <v>98</v>
      </c>
      <c r="I73" s="189" t="s">
        <v>99</v>
      </c>
      <c r="J73" s="188" t="s">
        <v>87</v>
      </c>
      <c r="K73" s="190" t="s">
        <v>100</v>
      </c>
      <c r="L73" s="191"/>
      <c r="M73" s="100" t="s">
        <v>101</v>
      </c>
      <c r="N73" s="101" t="s">
        <v>41</v>
      </c>
      <c r="O73" s="101" t="s">
        <v>102</v>
      </c>
      <c r="P73" s="101" t="s">
        <v>103</v>
      </c>
      <c r="Q73" s="101" t="s">
        <v>104</v>
      </c>
      <c r="R73" s="101" t="s">
        <v>105</v>
      </c>
      <c r="S73" s="101" t="s">
        <v>106</v>
      </c>
      <c r="T73" s="102" t="s">
        <v>107</v>
      </c>
    </row>
    <row r="74" spans="2:63" s="1" customFormat="1" ht="29.25" customHeight="1">
      <c r="B74" s="44"/>
      <c r="C74" s="106" t="s">
        <v>88</v>
      </c>
      <c r="D74" s="72"/>
      <c r="E74" s="72"/>
      <c r="F74" s="72"/>
      <c r="G74" s="72"/>
      <c r="H74" s="72"/>
      <c r="I74" s="183"/>
      <c r="J74" s="192">
        <f>BK74</f>
        <v>0</v>
      </c>
      <c r="K74" s="72"/>
      <c r="L74" s="70"/>
      <c r="M74" s="103"/>
      <c r="N74" s="104"/>
      <c r="O74" s="104"/>
      <c r="P74" s="193">
        <f>P75</f>
        <v>0</v>
      </c>
      <c r="Q74" s="104"/>
      <c r="R74" s="193">
        <f>R75</f>
        <v>0.04158</v>
      </c>
      <c r="S74" s="104"/>
      <c r="T74" s="194">
        <f>T75</f>
        <v>361.73114799999996</v>
      </c>
      <c r="AT74" s="22" t="s">
        <v>70</v>
      </c>
      <c r="AU74" s="22" t="s">
        <v>89</v>
      </c>
      <c r="BK74" s="195">
        <f>BK75</f>
        <v>0</v>
      </c>
    </row>
    <row r="75" spans="2:63" s="10" customFormat="1" ht="37.4" customHeight="1">
      <c r="B75" s="196"/>
      <c r="C75" s="197"/>
      <c r="D75" s="198" t="s">
        <v>70</v>
      </c>
      <c r="E75" s="199" t="s">
        <v>108</v>
      </c>
      <c r="F75" s="199" t="s">
        <v>109</v>
      </c>
      <c r="G75" s="197"/>
      <c r="H75" s="197"/>
      <c r="I75" s="200"/>
      <c r="J75" s="201">
        <f>BK75</f>
        <v>0</v>
      </c>
      <c r="K75" s="197"/>
      <c r="L75" s="202"/>
      <c r="M75" s="203"/>
      <c r="N75" s="204"/>
      <c r="O75" s="204"/>
      <c r="P75" s="205">
        <f>P76+P83+P113</f>
        <v>0</v>
      </c>
      <c r="Q75" s="204"/>
      <c r="R75" s="205">
        <f>R76+R83+R113</f>
        <v>0.04158</v>
      </c>
      <c r="S75" s="204"/>
      <c r="T75" s="206">
        <f>T76+T83+T113</f>
        <v>361.73114799999996</v>
      </c>
      <c r="AR75" s="207" t="s">
        <v>76</v>
      </c>
      <c r="AT75" s="208" t="s">
        <v>70</v>
      </c>
      <c r="AU75" s="208" t="s">
        <v>71</v>
      </c>
      <c r="AY75" s="207" t="s">
        <v>110</v>
      </c>
      <c r="BK75" s="209">
        <f>BK76+BK83+BK113</f>
        <v>0</v>
      </c>
    </row>
    <row r="76" spans="2:63" s="10" customFormat="1" ht="19.9" customHeight="1">
      <c r="B76" s="196"/>
      <c r="C76" s="197"/>
      <c r="D76" s="198" t="s">
        <v>70</v>
      </c>
      <c r="E76" s="210" t="s">
        <v>76</v>
      </c>
      <c r="F76" s="210" t="s">
        <v>111</v>
      </c>
      <c r="G76" s="197"/>
      <c r="H76" s="197"/>
      <c r="I76" s="200"/>
      <c r="J76" s="211">
        <f>BK76</f>
        <v>0</v>
      </c>
      <c r="K76" s="197"/>
      <c r="L76" s="202"/>
      <c r="M76" s="203"/>
      <c r="N76" s="204"/>
      <c r="O76" s="204"/>
      <c r="P76" s="205">
        <f>SUM(P77:P82)</f>
        <v>0</v>
      </c>
      <c r="Q76" s="204"/>
      <c r="R76" s="205">
        <f>SUM(R77:R82)</f>
        <v>0</v>
      </c>
      <c r="S76" s="204"/>
      <c r="T76" s="206">
        <f>SUM(T77:T82)</f>
        <v>0</v>
      </c>
      <c r="AR76" s="207" t="s">
        <v>76</v>
      </c>
      <c r="AT76" s="208" t="s">
        <v>70</v>
      </c>
      <c r="AU76" s="208" t="s">
        <v>76</v>
      </c>
      <c r="AY76" s="207" t="s">
        <v>110</v>
      </c>
      <c r="BK76" s="209">
        <f>SUM(BK77:BK82)</f>
        <v>0</v>
      </c>
    </row>
    <row r="77" spans="2:65" s="1" customFormat="1" ht="22.8" customHeight="1">
      <c r="B77" s="44"/>
      <c r="C77" s="212" t="s">
        <v>76</v>
      </c>
      <c r="D77" s="212" t="s">
        <v>112</v>
      </c>
      <c r="E77" s="213" t="s">
        <v>113</v>
      </c>
      <c r="F77" s="214" t="s">
        <v>114</v>
      </c>
      <c r="G77" s="215" t="s">
        <v>115</v>
      </c>
      <c r="H77" s="216">
        <v>45.396</v>
      </c>
      <c r="I77" s="217"/>
      <c r="J77" s="218">
        <f>ROUND(I77*H77,2)</f>
        <v>0</v>
      </c>
      <c r="K77" s="214" t="s">
        <v>116</v>
      </c>
      <c r="L77" s="70"/>
      <c r="M77" s="219" t="s">
        <v>21</v>
      </c>
      <c r="N77" s="220" t="s">
        <v>42</v>
      </c>
      <c r="O77" s="45"/>
      <c r="P77" s="221">
        <f>O77*H77</f>
        <v>0</v>
      </c>
      <c r="Q77" s="221">
        <v>0</v>
      </c>
      <c r="R77" s="221">
        <f>Q77*H77</f>
        <v>0</v>
      </c>
      <c r="S77" s="221">
        <v>0</v>
      </c>
      <c r="T77" s="222">
        <f>S77*H77</f>
        <v>0</v>
      </c>
      <c r="AR77" s="22" t="s">
        <v>117</v>
      </c>
      <c r="AT77" s="22" t="s">
        <v>112</v>
      </c>
      <c r="AU77" s="22" t="s">
        <v>83</v>
      </c>
      <c r="AY77" s="22" t="s">
        <v>110</v>
      </c>
      <c r="BE77" s="223">
        <f>IF(N77="základní",J77,0)</f>
        <v>0</v>
      </c>
      <c r="BF77" s="223">
        <f>IF(N77="snížená",J77,0)</f>
        <v>0</v>
      </c>
      <c r="BG77" s="223">
        <f>IF(N77="zákl. přenesená",J77,0)</f>
        <v>0</v>
      </c>
      <c r="BH77" s="223">
        <f>IF(N77="sníž. přenesená",J77,0)</f>
        <v>0</v>
      </c>
      <c r="BI77" s="223">
        <f>IF(N77="nulová",J77,0)</f>
        <v>0</v>
      </c>
      <c r="BJ77" s="22" t="s">
        <v>76</v>
      </c>
      <c r="BK77" s="223">
        <f>ROUND(I77*H77,2)</f>
        <v>0</v>
      </c>
      <c r="BL77" s="22" t="s">
        <v>117</v>
      </c>
      <c r="BM77" s="22" t="s">
        <v>118</v>
      </c>
    </row>
    <row r="78" spans="2:47" s="1" customFormat="1" ht="13.5">
      <c r="B78" s="44"/>
      <c r="C78" s="72"/>
      <c r="D78" s="224" t="s">
        <v>119</v>
      </c>
      <c r="E78" s="72"/>
      <c r="F78" s="225" t="s">
        <v>120</v>
      </c>
      <c r="G78" s="72"/>
      <c r="H78" s="72"/>
      <c r="I78" s="183"/>
      <c r="J78" s="72"/>
      <c r="K78" s="72"/>
      <c r="L78" s="70"/>
      <c r="M78" s="226"/>
      <c r="N78" s="45"/>
      <c r="O78" s="45"/>
      <c r="P78" s="45"/>
      <c r="Q78" s="45"/>
      <c r="R78" s="45"/>
      <c r="S78" s="45"/>
      <c r="T78" s="93"/>
      <c r="AT78" s="22" t="s">
        <v>119</v>
      </c>
      <c r="AU78" s="22" t="s">
        <v>83</v>
      </c>
    </row>
    <row r="79" spans="2:51" s="11" customFormat="1" ht="13.5">
      <c r="B79" s="227"/>
      <c r="C79" s="228"/>
      <c r="D79" s="224" t="s">
        <v>121</v>
      </c>
      <c r="E79" s="229" t="s">
        <v>21</v>
      </c>
      <c r="F79" s="230" t="s">
        <v>122</v>
      </c>
      <c r="G79" s="228"/>
      <c r="H79" s="231">
        <v>45.396</v>
      </c>
      <c r="I79" s="232"/>
      <c r="J79" s="228"/>
      <c r="K79" s="228"/>
      <c r="L79" s="233"/>
      <c r="M79" s="234"/>
      <c r="N79" s="235"/>
      <c r="O79" s="235"/>
      <c r="P79" s="235"/>
      <c r="Q79" s="235"/>
      <c r="R79" s="235"/>
      <c r="S79" s="235"/>
      <c r="T79" s="236"/>
      <c r="AT79" s="237" t="s">
        <v>121</v>
      </c>
      <c r="AU79" s="237" t="s">
        <v>83</v>
      </c>
      <c r="AV79" s="11" t="s">
        <v>83</v>
      </c>
      <c r="AW79" s="11" t="s">
        <v>35</v>
      </c>
      <c r="AX79" s="11" t="s">
        <v>76</v>
      </c>
      <c r="AY79" s="237" t="s">
        <v>110</v>
      </c>
    </row>
    <row r="80" spans="2:65" s="1" customFormat="1" ht="14.4" customHeight="1">
      <c r="B80" s="44"/>
      <c r="C80" s="212" t="s">
        <v>83</v>
      </c>
      <c r="D80" s="212" t="s">
        <v>112</v>
      </c>
      <c r="E80" s="213" t="s">
        <v>123</v>
      </c>
      <c r="F80" s="214" t="s">
        <v>124</v>
      </c>
      <c r="G80" s="215" t="s">
        <v>125</v>
      </c>
      <c r="H80" s="216">
        <v>450</v>
      </c>
      <c r="I80" s="217"/>
      <c r="J80" s="218">
        <f>ROUND(I80*H80,2)</f>
        <v>0</v>
      </c>
      <c r="K80" s="214" t="s">
        <v>116</v>
      </c>
      <c r="L80" s="70"/>
      <c r="M80" s="219" t="s">
        <v>21</v>
      </c>
      <c r="N80" s="220" t="s">
        <v>42</v>
      </c>
      <c r="O80" s="45"/>
      <c r="P80" s="221">
        <f>O80*H80</f>
        <v>0</v>
      </c>
      <c r="Q80" s="221">
        <v>0</v>
      </c>
      <c r="R80" s="221">
        <f>Q80*H80</f>
        <v>0</v>
      </c>
      <c r="S80" s="221">
        <v>0</v>
      </c>
      <c r="T80" s="222">
        <f>S80*H80</f>
        <v>0</v>
      </c>
      <c r="AR80" s="22" t="s">
        <v>117</v>
      </c>
      <c r="AT80" s="22" t="s">
        <v>112</v>
      </c>
      <c r="AU80" s="22" t="s">
        <v>83</v>
      </c>
      <c r="AY80" s="22" t="s">
        <v>110</v>
      </c>
      <c r="BE80" s="223">
        <f>IF(N80="základní",J80,0)</f>
        <v>0</v>
      </c>
      <c r="BF80" s="223">
        <f>IF(N80="snížená",J80,0)</f>
        <v>0</v>
      </c>
      <c r="BG80" s="223">
        <f>IF(N80="zákl. přenesená",J80,0)</f>
        <v>0</v>
      </c>
      <c r="BH80" s="223">
        <f>IF(N80="sníž. přenesená",J80,0)</f>
        <v>0</v>
      </c>
      <c r="BI80" s="223">
        <f>IF(N80="nulová",J80,0)</f>
        <v>0</v>
      </c>
      <c r="BJ80" s="22" t="s">
        <v>76</v>
      </c>
      <c r="BK80" s="223">
        <f>ROUND(I80*H80,2)</f>
        <v>0</v>
      </c>
      <c r="BL80" s="22" t="s">
        <v>117</v>
      </c>
      <c r="BM80" s="22" t="s">
        <v>126</v>
      </c>
    </row>
    <row r="81" spans="2:47" s="1" customFormat="1" ht="13.5">
      <c r="B81" s="44"/>
      <c r="C81" s="72"/>
      <c r="D81" s="224" t="s">
        <v>119</v>
      </c>
      <c r="E81" s="72"/>
      <c r="F81" s="225" t="s">
        <v>127</v>
      </c>
      <c r="G81" s="72"/>
      <c r="H81" s="72"/>
      <c r="I81" s="183"/>
      <c r="J81" s="72"/>
      <c r="K81" s="72"/>
      <c r="L81" s="70"/>
      <c r="M81" s="226"/>
      <c r="N81" s="45"/>
      <c r="O81" s="45"/>
      <c r="P81" s="45"/>
      <c r="Q81" s="45"/>
      <c r="R81" s="45"/>
      <c r="S81" s="45"/>
      <c r="T81" s="93"/>
      <c r="AT81" s="22" t="s">
        <v>119</v>
      </c>
      <c r="AU81" s="22" t="s">
        <v>83</v>
      </c>
    </row>
    <row r="82" spans="2:51" s="11" customFormat="1" ht="13.5">
      <c r="B82" s="227"/>
      <c r="C82" s="228"/>
      <c r="D82" s="224" t="s">
        <v>121</v>
      </c>
      <c r="E82" s="229" t="s">
        <v>21</v>
      </c>
      <c r="F82" s="230" t="s">
        <v>128</v>
      </c>
      <c r="G82" s="228"/>
      <c r="H82" s="231">
        <v>450</v>
      </c>
      <c r="I82" s="232"/>
      <c r="J82" s="228"/>
      <c r="K82" s="228"/>
      <c r="L82" s="233"/>
      <c r="M82" s="234"/>
      <c r="N82" s="235"/>
      <c r="O82" s="235"/>
      <c r="P82" s="235"/>
      <c r="Q82" s="235"/>
      <c r="R82" s="235"/>
      <c r="S82" s="235"/>
      <c r="T82" s="236"/>
      <c r="AT82" s="237" t="s">
        <v>121</v>
      </c>
      <c r="AU82" s="237" t="s">
        <v>83</v>
      </c>
      <c r="AV82" s="11" t="s">
        <v>83</v>
      </c>
      <c r="AW82" s="11" t="s">
        <v>35</v>
      </c>
      <c r="AX82" s="11" t="s">
        <v>76</v>
      </c>
      <c r="AY82" s="237" t="s">
        <v>110</v>
      </c>
    </row>
    <row r="83" spans="2:63" s="10" customFormat="1" ht="29.85" customHeight="1">
      <c r="B83" s="196"/>
      <c r="C83" s="197"/>
      <c r="D83" s="198" t="s">
        <v>70</v>
      </c>
      <c r="E83" s="210" t="s">
        <v>129</v>
      </c>
      <c r="F83" s="210" t="s">
        <v>130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SUM(P84:P112)</f>
        <v>0</v>
      </c>
      <c r="Q83" s="204"/>
      <c r="R83" s="205">
        <f>SUM(R84:R112)</f>
        <v>0.04158</v>
      </c>
      <c r="S83" s="204"/>
      <c r="T83" s="206">
        <f>SUM(T84:T112)</f>
        <v>361.73114799999996</v>
      </c>
      <c r="AR83" s="207" t="s">
        <v>76</v>
      </c>
      <c r="AT83" s="208" t="s">
        <v>70</v>
      </c>
      <c r="AU83" s="208" t="s">
        <v>76</v>
      </c>
      <c r="AY83" s="207" t="s">
        <v>110</v>
      </c>
      <c r="BK83" s="209">
        <f>SUM(BK84:BK112)</f>
        <v>0</v>
      </c>
    </row>
    <row r="84" spans="2:65" s="1" customFormat="1" ht="22.8" customHeight="1">
      <c r="B84" s="44"/>
      <c r="C84" s="212" t="s">
        <v>131</v>
      </c>
      <c r="D84" s="212" t="s">
        <v>112</v>
      </c>
      <c r="E84" s="213" t="s">
        <v>132</v>
      </c>
      <c r="F84" s="214" t="s">
        <v>133</v>
      </c>
      <c r="G84" s="215" t="s">
        <v>125</v>
      </c>
      <c r="H84" s="216">
        <v>198</v>
      </c>
      <c r="I84" s="217"/>
      <c r="J84" s="218">
        <f>ROUND(I84*H84,2)</f>
        <v>0</v>
      </c>
      <c r="K84" s="214" t="s">
        <v>116</v>
      </c>
      <c r="L84" s="70"/>
      <c r="M84" s="219" t="s">
        <v>21</v>
      </c>
      <c r="N84" s="220" t="s">
        <v>42</v>
      </c>
      <c r="O84" s="45"/>
      <c r="P84" s="221">
        <f>O84*H84</f>
        <v>0</v>
      </c>
      <c r="Q84" s="221">
        <v>0.00021</v>
      </c>
      <c r="R84" s="221">
        <f>Q84*H84</f>
        <v>0.04158</v>
      </c>
      <c r="S84" s="221">
        <v>0</v>
      </c>
      <c r="T84" s="222">
        <f>S84*H84</f>
        <v>0</v>
      </c>
      <c r="AR84" s="22" t="s">
        <v>117</v>
      </c>
      <c r="AT84" s="22" t="s">
        <v>112</v>
      </c>
      <c r="AU84" s="22" t="s">
        <v>83</v>
      </c>
      <c r="AY84" s="22" t="s">
        <v>110</v>
      </c>
      <c r="BE84" s="223">
        <f>IF(N84="základní",J84,0)</f>
        <v>0</v>
      </c>
      <c r="BF84" s="223">
        <f>IF(N84="snížená",J84,0)</f>
        <v>0</v>
      </c>
      <c r="BG84" s="223">
        <f>IF(N84="zákl. přenesená",J84,0)</f>
        <v>0</v>
      </c>
      <c r="BH84" s="223">
        <f>IF(N84="sníž. přenesená",J84,0)</f>
        <v>0</v>
      </c>
      <c r="BI84" s="223">
        <f>IF(N84="nulová",J84,0)</f>
        <v>0</v>
      </c>
      <c r="BJ84" s="22" t="s">
        <v>76</v>
      </c>
      <c r="BK84" s="223">
        <f>ROUND(I84*H84,2)</f>
        <v>0</v>
      </c>
      <c r="BL84" s="22" t="s">
        <v>117</v>
      </c>
      <c r="BM84" s="22" t="s">
        <v>134</v>
      </c>
    </row>
    <row r="85" spans="2:47" s="1" customFormat="1" ht="13.5">
      <c r="B85" s="44"/>
      <c r="C85" s="72"/>
      <c r="D85" s="224" t="s">
        <v>119</v>
      </c>
      <c r="E85" s="72"/>
      <c r="F85" s="225" t="s">
        <v>135</v>
      </c>
      <c r="G85" s="72"/>
      <c r="H85" s="72"/>
      <c r="I85" s="183"/>
      <c r="J85" s="72"/>
      <c r="K85" s="72"/>
      <c r="L85" s="70"/>
      <c r="M85" s="226"/>
      <c r="N85" s="45"/>
      <c r="O85" s="45"/>
      <c r="P85" s="45"/>
      <c r="Q85" s="45"/>
      <c r="R85" s="45"/>
      <c r="S85" s="45"/>
      <c r="T85" s="93"/>
      <c r="AT85" s="22" t="s">
        <v>119</v>
      </c>
      <c r="AU85" s="22" t="s">
        <v>83</v>
      </c>
    </row>
    <row r="86" spans="2:51" s="11" customFormat="1" ht="13.5">
      <c r="B86" s="227"/>
      <c r="C86" s="228"/>
      <c r="D86" s="224" t="s">
        <v>121</v>
      </c>
      <c r="E86" s="229" t="s">
        <v>21</v>
      </c>
      <c r="F86" s="230" t="s">
        <v>136</v>
      </c>
      <c r="G86" s="228"/>
      <c r="H86" s="231">
        <v>198</v>
      </c>
      <c r="I86" s="232"/>
      <c r="J86" s="228"/>
      <c r="K86" s="228"/>
      <c r="L86" s="233"/>
      <c r="M86" s="234"/>
      <c r="N86" s="235"/>
      <c r="O86" s="235"/>
      <c r="P86" s="235"/>
      <c r="Q86" s="235"/>
      <c r="R86" s="235"/>
      <c r="S86" s="235"/>
      <c r="T86" s="236"/>
      <c r="AT86" s="237" t="s">
        <v>121</v>
      </c>
      <c r="AU86" s="237" t="s">
        <v>83</v>
      </c>
      <c r="AV86" s="11" t="s">
        <v>83</v>
      </c>
      <c r="AW86" s="11" t="s">
        <v>35</v>
      </c>
      <c r="AX86" s="11" t="s">
        <v>76</v>
      </c>
      <c r="AY86" s="237" t="s">
        <v>110</v>
      </c>
    </row>
    <row r="87" spans="2:65" s="1" customFormat="1" ht="14.4" customHeight="1">
      <c r="B87" s="44"/>
      <c r="C87" s="212" t="s">
        <v>117</v>
      </c>
      <c r="D87" s="212" t="s">
        <v>112</v>
      </c>
      <c r="E87" s="213" t="s">
        <v>137</v>
      </c>
      <c r="F87" s="214" t="s">
        <v>138</v>
      </c>
      <c r="G87" s="215" t="s">
        <v>115</v>
      </c>
      <c r="H87" s="216">
        <v>94.653</v>
      </c>
      <c r="I87" s="217"/>
      <c r="J87" s="218">
        <f>ROUND(I87*H87,2)</f>
        <v>0</v>
      </c>
      <c r="K87" s="214" t="s">
        <v>116</v>
      </c>
      <c r="L87" s="70"/>
      <c r="M87" s="219" t="s">
        <v>21</v>
      </c>
      <c r="N87" s="220" t="s">
        <v>42</v>
      </c>
      <c r="O87" s="45"/>
      <c r="P87" s="221">
        <f>O87*H87</f>
        <v>0</v>
      </c>
      <c r="Q87" s="221">
        <v>0</v>
      </c>
      <c r="R87" s="221">
        <f>Q87*H87</f>
        <v>0</v>
      </c>
      <c r="S87" s="221">
        <v>2</v>
      </c>
      <c r="T87" s="222">
        <f>S87*H87</f>
        <v>189.306</v>
      </c>
      <c r="AR87" s="22" t="s">
        <v>117</v>
      </c>
      <c r="AT87" s="22" t="s">
        <v>112</v>
      </c>
      <c r="AU87" s="22" t="s">
        <v>83</v>
      </c>
      <c r="AY87" s="22" t="s">
        <v>110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22" t="s">
        <v>76</v>
      </c>
      <c r="BK87" s="223">
        <f>ROUND(I87*H87,2)</f>
        <v>0</v>
      </c>
      <c r="BL87" s="22" t="s">
        <v>117</v>
      </c>
      <c r="BM87" s="22" t="s">
        <v>139</v>
      </c>
    </row>
    <row r="88" spans="2:47" s="1" customFormat="1" ht="13.5">
      <c r="B88" s="44"/>
      <c r="C88" s="72"/>
      <c r="D88" s="224" t="s">
        <v>119</v>
      </c>
      <c r="E88" s="72"/>
      <c r="F88" s="225" t="s">
        <v>140</v>
      </c>
      <c r="G88" s="72"/>
      <c r="H88" s="72"/>
      <c r="I88" s="183"/>
      <c r="J88" s="72"/>
      <c r="K88" s="72"/>
      <c r="L88" s="70"/>
      <c r="M88" s="226"/>
      <c r="N88" s="45"/>
      <c r="O88" s="45"/>
      <c r="P88" s="45"/>
      <c r="Q88" s="45"/>
      <c r="R88" s="45"/>
      <c r="S88" s="45"/>
      <c r="T88" s="93"/>
      <c r="AT88" s="22" t="s">
        <v>119</v>
      </c>
      <c r="AU88" s="22" t="s">
        <v>83</v>
      </c>
    </row>
    <row r="89" spans="2:51" s="11" customFormat="1" ht="13.5">
      <c r="B89" s="227"/>
      <c r="C89" s="228"/>
      <c r="D89" s="224" t="s">
        <v>121</v>
      </c>
      <c r="E89" s="229" t="s">
        <v>21</v>
      </c>
      <c r="F89" s="230" t="s">
        <v>141</v>
      </c>
      <c r="G89" s="228"/>
      <c r="H89" s="231">
        <v>45.396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AT89" s="237" t="s">
        <v>121</v>
      </c>
      <c r="AU89" s="237" t="s">
        <v>83</v>
      </c>
      <c r="AV89" s="11" t="s">
        <v>83</v>
      </c>
      <c r="AW89" s="11" t="s">
        <v>35</v>
      </c>
      <c r="AX89" s="11" t="s">
        <v>71</v>
      </c>
      <c r="AY89" s="237" t="s">
        <v>110</v>
      </c>
    </row>
    <row r="90" spans="2:51" s="11" customFormat="1" ht="13.5">
      <c r="B90" s="227"/>
      <c r="C90" s="228"/>
      <c r="D90" s="224" t="s">
        <v>121</v>
      </c>
      <c r="E90" s="229" t="s">
        <v>21</v>
      </c>
      <c r="F90" s="230" t="s">
        <v>142</v>
      </c>
      <c r="G90" s="228"/>
      <c r="H90" s="231">
        <v>40.762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121</v>
      </c>
      <c r="AU90" s="237" t="s">
        <v>83</v>
      </c>
      <c r="AV90" s="11" t="s">
        <v>83</v>
      </c>
      <c r="AW90" s="11" t="s">
        <v>35</v>
      </c>
      <c r="AX90" s="11" t="s">
        <v>71</v>
      </c>
      <c r="AY90" s="237" t="s">
        <v>110</v>
      </c>
    </row>
    <row r="91" spans="2:51" s="11" customFormat="1" ht="13.5">
      <c r="B91" s="227"/>
      <c r="C91" s="228"/>
      <c r="D91" s="224" t="s">
        <v>121</v>
      </c>
      <c r="E91" s="229" t="s">
        <v>21</v>
      </c>
      <c r="F91" s="230" t="s">
        <v>143</v>
      </c>
      <c r="G91" s="228"/>
      <c r="H91" s="231">
        <v>3.39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121</v>
      </c>
      <c r="AU91" s="237" t="s">
        <v>83</v>
      </c>
      <c r="AV91" s="11" t="s">
        <v>83</v>
      </c>
      <c r="AW91" s="11" t="s">
        <v>35</v>
      </c>
      <c r="AX91" s="11" t="s">
        <v>71</v>
      </c>
      <c r="AY91" s="237" t="s">
        <v>110</v>
      </c>
    </row>
    <row r="92" spans="2:51" s="11" customFormat="1" ht="13.5">
      <c r="B92" s="227"/>
      <c r="C92" s="228"/>
      <c r="D92" s="224" t="s">
        <v>121</v>
      </c>
      <c r="E92" s="229" t="s">
        <v>21</v>
      </c>
      <c r="F92" s="230" t="s">
        <v>144</v>
      </c>
      <c r="G92" s="228"/>
      <c r="H92" s="231">
        <v>5.105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AT92" s="237" t="s">
        <v>121</v>
      </c>
      <c r="AU92" s="237" t="s">
        <v>83</v>
      </c>
      <c r="AV92" s="11" t="s">
        <v>83</v>
      </c>
      <c r="AW92" s="11" t="s">
        <v>35</v>
      </c>
      <c r="AX92" s="11" t="s">
        <v>71</v>
      </c>
      <c r="AY92" s="237" t="s">
        <v>110</v>
      </c>
    </row>
    <row r="93" spans="2:51" s="12" customFormat="1" ht="13.5">
      <c r="B93" s="238"/>
      <c r="C93" s="239"/>
      <c r="D93" s="224" t="s">
        <v>121</v>
      </c>
      <c r="E93" s="240" t="s">
        <v>21</v>
      </c>
      <c r="F93" s="241" t="s">
        <v>145</v>
      </c>
      <c r="G93" s="239"/>
      <c r="H93" s="242">
        <v>94.653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121</v>
      </c>
      <c r="AU93" s="248" t="s">
        <v>83</v>
      </c>
      <c r="AV93" s="12" t="s">
        <v>117</v>
      </c>
      <c r="AW93" s="12" t="s">
        <v>35</v>
      </c>
      <c r="AX93" s="12" t="s">
        <v>76</v>
      </c>
      <c r="AY93" s="248" t="s">
        <v>110</v>
      </c>
    </row>
    <row r="94" spans="2:65" s="1" customFormat="1" ht="22.8" customHeight="1">
      <c r="B94" s="44"/>
      <c r="C94" s="212" t="s">
        <v>146</v>
      </c>
      <c r="D94" s="212" t="s">
        <v>112</v>
      </c>
      <c r="E94" s="213" t="s">
        <v>147</v>
      </c>
      <c r="F94" s="214" t="s">
        <v>148</v>
      </c>
      <c r="G94" s="215" t="s">
        <v>115</v>
      </c>
      <c r="H94" s="216">
        <v>3.191</v>
      </c>
      <c r="I94" s="217"/>
      <c r="J94" s="218">
        <f>ROUND(I94*H94,2)</f>
        <v>0</v>
      </c>
      <c r="K94" s="214" t="s">
        <v>116</v>
      </c>
      <c r="L94" s="70"/>
      <c r="M94" s="219" t="s">
        <v>21</v>
      </c>
      <c r="N94" s="220" t="s">
        <v>42</v>
      </c>
      <c r="O94" s="45"/>
      <c r="P94" s="221">
        <f>O94*H94</f>
        <v>0</v>
      </c>
      <c r="Q94" s="221">
        <v>0</v>
      </c>
      <c r="R94" s="221">
        <f>Q94*H94</f>
        <v>0</v>
      </c>
      <c r="S94" s="221">
        <v>2.5</v>
      </c>
      <c r="T94" s="222">
        <f>S94*H94</f>
        <v>7.977499999999999</v>
      </c>
      <c r="AR94" s="22" t="s">
        <v>117</v>
      </c>
      <c r="AT94" s="22" t="s">
        <v>112</v>
      </c>
      <c r="AU94" s="22" t="s">
        <v>83</v>
      </c>
      <c r="AY94" s="22" t="s">
        <v>110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2" t="s">
        <v>76</v>
      </c>
      <c r="BK94" s="223">
        <f>ROUND(I94*H94,2)</f>
        <v>0</v>
      </c>
      <c r="BL94" s="22" t="s">
        <v>117</v>
      </c>
      <c r="BM94" s="22" t="s">
        <v>149</v>
      </c>
    </row>
    <row r="95" spans="2:47" s="1" customFormat="1" ht="13.5">
      <c r="B95" s="44"/>
      <c r="C95" s="72"/>
      <c r="D95" s="224" t="s">
        <v>119</v>
      </c>
      <c r="E95" s="72"/>
      <c r="F95" s="225" t="s">
        <v>150</v>
      </c>
      <c r="G95" s="72"/>
      <c r="H95" s="72"/>
      <c r="I95" s="183"/>
      <c r="J95" s="72"/>
      <c r="K95" s="72"/>
      <c r="L95" s="70"/>
      <c r="M95" s="226"/>
      <c r="N95" s="45"/>
      <c r="O95" s="45"/>
      <c r="P95" s="45"/>
      <c r="Q95" s="45"/>
      <c r="R95" s="45"/>
      <c r="S95" s="45"/>
      <c r="T95" s="93"/>
      <c r="AT95" s="22" t="s">
        <v>119</v>
      </c>
      <c r="AU95" s="22" t="s">
        <v>83</v>
      </c>
    </row>
    <row r="96" spans="2:51" s="11" customFormat="1" ht="13.5">
      <c r="B96" s="227"/>
      <c r="C96" s="228"/>
      <c r="D96" s="224" t="s">
        <v>121</v>
      </c>
      <c r="E96" s="229" t="s">
        <v>21</v>
      </c>
      <c r="F96" s="230" t="s">
        <v>151</v>
      </c>
      <c r="G96" s="228"/>
      <c r="H96" s="231">
        <v>3.191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121</v>
      </c>
      <c r="AU96" s="237" t="s">
        <v>83</v>
      </c>
      <c r="AV96" s="11" t="s">
        <v>83</v>
      </c>
      <c r="AW96" s="11" t="s">
        <v>35</v>
      </c>
      <c r="AX96" s="11" t="s">
        <v>76</v>
      </c>
      <c r="AY96" s="237" t="s">
        <v>110</v>
      </c>
    </row>
    <row r="97" spans="2:65" s="1" customFormat="1" ht="22.8" customHeight="1">
      <c r="B97" s="44"/>
      <c r="C97" s="212" t="s">
        <v>152</v>
      </c>
      <c r="D97" s="212" t="s">
        <v>112</v>
      </c>
      <c r="E97" s="213" t="s">
        <v>153</v>
      </c>
      <c r="F97" s="214" t="s">
        <v>154</v>
      </c>
      <c r="G97" s="215" t="s">
        <v>115</v>
      </c>
      <c r="H97" s="216">
        <v>1.35</v>
      </c>
      <c r="I97" s="217"/>
      <c r="J97" s="218">
        <f>ROUND(I97*H97,2)</f>
        <v>0</v>
      </c>
      <c r="K97" s="214" t="s">
        <v>116</v>
      </c>
      <c r="L97" s="70"/>
      <c r="M97" s="219" t="s">
        <v>21</v>
      </c>
      <c r="N97" s="220" t="s">
        <v>42</v>
      </c>
      <c r="O97" s="45"/>
      <c r="P97" s="221">
        <f>O97*H97</f>
        <v>0</v>
      </c>
      <c r="Q97" s="221">
        <v>0</v>
      </c>
      <c r="R97" s="221">
        <f>Q97*H97</f>
        <v>0</v>
      </c>
      <c r="S97" s="221">
        <v>1.8</v>
      </c>
      <c r="T97" s="222">
        <f>S97*H97</f>
        <v>2.43</v>
      </c>
      <c r="AR97" s="22" t="s">
        <v>117</v>
      </c>
      <c r="AT97" s="22" t="s">
        <v>112</v>
      </c>
      <c r="AU97" s="22" t="s">
        <v>83</v>
      </c>
      <c r="AY97" s="22" t="s">
        <v>110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2" t="s">
        <v>76</v>
      </c>
      <c r="BK97" s="223">
        <f>ROUND(I97*H97,2)</f>
        <v>0</v>
      </c>
      <c r="BL97" s="22" t="s">
        <v>117</v>
      </c>
      <c r="BM97" s="22" t="s">
        <v>155</v>
      </c>
    </row>
    <row r="98" spans="2:47" s="1" customFormat="1" ht="13.5">
      <c r="B98" s="44"/>
      <c r="C98" s="72"/>
      <c r="D98" s="224" t="s">
        <v>119</v>
      </c>
      <c r="E98" s="72"/>
      <c r="F98" s="225" t="s">
        <v>156</v>
      </c>
      <c r="G98" s="72"/>
      <c r="H98" s="72"/>
      <c r="I98" s="183"/>
      <c r="J98" s="72"/>
      <c r="K98" s="72"/>
      <c r="L98" s="70"/>
      <c r="M98" s="226"/>
      <c r="N98" s="45"/>
      <c r="O98" s="45"/>
      <c r="P98" s="45"/>
      <c r="Q98" s="45"/>
      <c r="R98" s="45"/>
      <c r="S98" s="45"/>
      <c r="T98" s="93"/>
      <c r="AT98" s="22" t="s">
        <v>119</v>
      </c>
      <c r="AU98" s="22" t="s">
        <v>83</v>
      </c>
    </row>
    <row r="99" spans="2:51" s="11" customFormat="1" ht="13.5">
      <c r="B99" s="227"/>
      <c r="C99" s="228"/>
      <c r="D99" s="224" t="s">
        <v>121</v>
      </c>
      <c r="E99" s="229" t="s">
        <v>21</v>
      </c>
      <c r="F99" s="230" t="s">
        <v>157</v>
      </c>
      <c r="G99" s="228"/>
      <c r="H99" s="231">
        <v>0.99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121</v>
      </c>
      <c r="AU99" s="237" t="s">
        <v>83</v>
      </c>
      <c r="AV99" s="11" t="s">
        <v>83</v>
      </c>
      <c r="AW99" s="11" t="s">
        <v>35</v>
      </c>
      <c r="AX99" s="11" t="s">
        <v>71</v>
      </c>
      <c r="AY99" s="237" t="s">
        <v>110</v>
      </c>
    </row>
    <row r="100" spans="2:51" s="11" customFormat="1" ht="13.5">
      <c r="B100" s="227"/>
      <c r="C100" s="228"/>
      <c r="D100" s="224" t="s">
        <v>121</v>
      </c>
      <c r="E100" s="229" t="s">
        <v>21</v>
      </c>
      <c r="F100" s="230" t="s">
        <v>158</v>
      </c>
      <c r="G100" s="228"/>
      <c r="H100" s="231">
        <v>0.36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121</v>
      </c>
      <c r="AU100" s="237" t="s">
        <v>83</v>
      </c>
      <c r="AV100" s="11" t="s">
        <v>83</v>
      </c>
      <c r="AW100" s="11" t="s">
        <v>35</v>
      </c>
      <c r="AX100" s="11" t="s">
        <v>71</v>
      </c>
      <c r="AY100" s="237" t="s">
        <v>110</v>
      </c>
    </row>
    <row r="101" spans="2:51" s="12" customFormat="1" ht="13.5">
      <c r="B101" s="238"/>
      <c r="C101" s="239"/>
      <c r="D101" s="224" t="s">
        <v>121</v>
      </c>
      <c r="E101" s="240" t="s">
        <v>21</v>
      </c>
      <c r="F101" s="241" t="s">
        <v>145</v>
      </c>
      <c r="G101" s="239"/>
      <c r="H101" s="242">
        <v>1.35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121</v>
      </c>
      <c r="AU101" s="248" t="s">
        <v>83</v>
      </c>
      <c r="AV101" s="12" t="s">
        <v>117</v>
      </c>
      <c r="AW101" s="12" t="s">
        <v>35</v>
      </c>
      <c r="AX101" s="12" t="s">
        <v>76</v>
      </c>
      <c r="AY101" s="248" t="s">
        <v>110</v>
      </c>
    </row>
    <row r="102" spans="2:65" s="1" customFormat="1" ht="22.8" customHeight="1">
      <c r="B102" s="44"/>
      <c r="C102" s="212" t="s">
        <v>159</v>
      </c>
      <c r="D102" s="212" t="s">
        <v>112</v>
      </c>
      <c r="E102" s="213" t="s">
        <v>160</v>
      </c>
      <c r="F102" s="214" t="s">
        <v>161</v>
      </c>
      <c r="G102" s="215" t="s">
        <v>115</v>
      </c>
      <c r="H102" s="216">
        <v>2</v>
      </c>
      <c r="I102" s="217"/>
      <c r="J102" s="218">
        <f>ROUND(I102*H102,2)</f>
        <v>0</v>
      </c>
      <c r="K102" s="214" t="s">
        <v>116</v>
      </c>
      <c r="L102" s="70"/>
      <c r="M102" s="219" t="s">
        <v>21</v>
      </c>
      <c r="N102" s="220" t="s">
        <v>42</v>
      </c>
      <c r="O102" s="45"/>
      <c r="P102" s="221">
        <f>O102*H102</f>
        <v>0</v>
      </c>
      <c r="Q102" s="221">
        <v>0</v>
      </c>
      <c r="R102" s="221">
        <f>Q102*H102</f>
        <v>0</v>
      </c>
      <c r="S102" s="221">
        <v>1.594</v>
      </c>
      <c r="T102" s="222">
        <f>S102*H102</f>
        <v>3.188</v>
      </c>
      <c r="AR102" s="22" t="s">
        <v>117</v>
      </c>
      <c r="AT102" s="22" t="s">
        <v>112</v>
      </c>
      <c r="AU102" s="22" t="s">
        <v>83</v>
      </c>
      <c r="AY102" s="22" t="s">
        <v>110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" t="s">
        <v>76</v>
      </c>
      <c r="BK102" s="223">
        <f>ROUND(I102*H102,2)</f>
        <v>0</v>
      </c>
      <c r="BL102" s="22" t="s">
        <v>117</v>
      </c>
      <c r="BM102" s="22" t="s">
        <v>162</v>
      </c>
    </row>
    <row r="103" spans="2:47" s="1" customFormat="1" ht="13.5">
      <c r="B103" s="44"/>
      <c r="C103" s="72"/>
      <c r="D103" s="224" t="s">
        <v>119</v>
      </c>
      <c r="E103" s="72"/>
      <c r="F103" s="225" t="s">
        <v>163</v>
      </c>
      <c r="G103" s="72"/>
      <c r="H103" s="72"/>
      <c r="I103" s="183"/>
      <c r="J103" s="72"/>
      <c r="K103" s="72"/>
      <c r="L103" s="70"/>
      <c r="M103" s="226"/>
      <c r="N103" s="45"/>
      <c r="O103" s="45"/>
      <c r="P103" s="45"/>
      <c r="Q103" s="45"/>
      <c r="R103" s="45"/>
      <c r="S103" s="45"/>
      <c r="T103" s="93"/>
      <c r="AT103" s="22" t="s">
        <v>119</v>
      </c>
      <c r="AU103" s="22" t="s">
        <v>83</v>
      </c>
    </row>
    <row r="104" spans="2:51" s="11" customFormat="1" ht="13.5">
      <c r="B104" s="227"/>
      <c r="C104" s="228"/>
      <c r="D104" s="224" t="s">
        <v>121</v>
      </c>
      <c r="E104" s="229" t="s">
        <v>21</v>
      </c>
      <c r="F104" s="230" t="s">
        <v>164</v>
      </c>
      <c r="G104" s="228"/>
      <c r="H104" s="231">
        <v>2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121</v>
      </c>
      <c r="AU104" s="237" t="s">
        <v>83</v>
      </c>
      <c r="AV104" s="11" t="s">
        <v>83</v>
      </c>
      <c r="AW104" s="11" t="s">
        <v>35</v>
      </c>
      <c r="AX104" s="11" t="s">
        <v>76</v>
      </c>
      <c r="AY104" s="237" t="s">
        <v>110</v>
      </c>
    </row>
    <row r="105" spans="2:65" s="1" customFormat="1" ht="14.4" customHeight="1">
      <c r="B105" s="44"/>
      <c r="C105" s="212" t="s">
        <v>165</v>
      </c>
      <c r="D105" s="212" t="s">
        <v>112</v>
      </c>
      <c r="E105" s="213" t="s">
        <v>166</v>
      </c>
      <c r="F105" s="214" t="s">
        <v>167</v>
      </c>
      <c r="G105" s="215" t="s">
        <v>168</v>
      </c>
      <c r="H105" s="216">
        <v>7.5</v>
      </c>
      <c r="I105" s="217"/>
      <c r="J105" s="218">
        <f>ROUND(I105*H105,2)</f>
        <v>0</v>
      </c>
      <c r="K105" s="214" t="s">
        <v>116</v>
      </c>
      <c r="L105" s="70"/>
      <c r="M105" s="219" t="s">
        <v>21</v>
      </c>
      <c r="N105" s="220" t="s">
        <v>42</v>
      </c>
      <c r="O105" s="45"/>
      <c r="P105" s="221">
        <f>O105*H105</f>
        <v>0</v>
      </c>
      <c r="Q105" s="221">
        <v>0</v>
      </c>
      <c r="R105" s="221">
        <f>Q105*H105</f>
        <v>0</v>
      </c>
      <c r="S105" s="221">
        <v>0.07</v>
      </c>
      <c r="T105" s="222">
        <f>S105*H105</f>
        <v>0.525</v>
      </c>
      <c r="AR105" s="22" t="s">
        <v>117</v>
      </c>
      <c r="AT105" s="22" t="s">
        <v>112</v>
      </c>
      <c r="AU105" s="22" t="s">
        <v>83</v>
      </c>
      <c r="AY105" s="22" t="s">
        <v>110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" t="s">
        <v>76</v>
      </c>
      <c r="BK105" s="223">
        <f>ROUND(I105*H105,2)</f>
        <v>0</v>
      </c>
      <c r="BL105" s="22" t="s">
        <v>117</v>
      </c>
      <c r="BM105" s="22" t="s">
        <v>169</v>
      </c>
    </row>
    <row r="106" spans="2:47" s="1" customFormat="1" ht="13.5">
      <c r="B106" s="44"/>
      <c r="C106" s="72"/>
      <c r="D106" s="224" t="s">
        <v>119</v>
      </c>
      <c r="E106" s="72"/>
      <c r="F106" s="225" t="s">
        <v>170</v>
      </c>
      <c r="G106" s="72"/>
      <c r="H106" s="72"/>
      <c r="I106" s="183"/>
      <c r="J106" s="72"/>
      <c r="K106" s="72"/>
      <c r="L106" s="70"/>
      <c r="M106" s="226"/>
      <c r="N106" s="45"/>
      <c r="O106" s="45"/>
      <c r="P106" s="45"/>
      <c r="Q106" s="45"/>
      <c r="R106" s="45"/>
      <c r="S106" s="45"/>
      <c r="T106" s="93"/>
      <c r="AT106" s="22" t="s">
        <v>119</v>
      </c>
      <c r="AU106" s="22" t="s">
        <v>83</v>
      </c>
    </row>
    <row r="107" spans="2:51" s="11" customFormat="1" ht="13.5">
      <c r="B107" s="227"/>
      <c r="C107" s="228"/>
      <c r="D107" s="224" t="s">
        <v>121</v>
      </c>
      <c r="E107" s="229" t="s">
        <v>21</v>
      </c>
      <c r="F107" s="230" t="s">
        <v>171</v>
      </c>
      <c r="G107" s="228"/>
      <c r="H107" s="231">
        <v>7.5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121</v>
      </c>
      <c r="AU107" s="237" t="s">
        <v>83</v>
      </c>
      <c r="AV107" s="11" t="s">
        <v>83</v>
      </c>
      <c r="AW107" s="11" t="s">
        <v>35</v>
      </c>
      <c r="AX107" s="11" t="s">
        <v>76</v>
      </c>
      <c r="AY107" s="237" t="s">
        <v>110</v>
      </c>
    </row>
    <row r="108" spans="2:65" s="1" customFormat="1" ht="22.8" customHeight="1">
      <c r="B108" s="44"/>
      <c r="C108" s="212" t="s">
        <v>129</v>
      </c>
      <c r="D108" s="212" t="s">
        <v>112</v>
      </c>
      <c r="E108" s="213" t="s">
        <v>172</v>
      </c>
      <c r="F108" s="214" t="s">
        <v>173</v>
      </c>
      <c r="G108" s="215" t="s">
        <v>115</v>
      </c>
      <c r="H108" s="216">
        <v>713.084</v>
      </c>
      <c r="I108" s="217"/>
      <c r="J108" s="218">
        <f>ROUND(I108*H108,2)</f>
        <v>0</v>
      </c>
      <c r="K108" s="214" t="s">
        <v>116</v>
      </c>
      <c r="L108" s="70"/>
      <c r="M108" s="219" t="s">
        <v>21</v>
      </c>
      <c r="N108" s="220" t="s">
        <v>42</v>
      </c>
      <c r="O108" s="45"/>
      <c r="P108" s="221">
        <f>O108*H108</f>
        <v>0</v>
      </c>
      <c r="Q108" s="221">
        <v>0</v>
      </c>
      <c r="R108" s="221">
        <f>Q108*H108</f>
        <v>0</v>
      </c>
      <c r="S108" s="221">
        <v>0.222</v>
      </c>
      <c r="T108" s="222">
        <f>S108*H108</f>
        <v>158.304648</v>
      </c>
      <c r="AR108" s="22" t="s">
        <v>117</v>
      </c>
      <c r="AT108" s="22" t="s">
        <v>112</v>
      </c>
      <c r="AU108" s="22" t="s">
        <v>83</v>
      </c>
      <c r="AY108" s="22" t="s">
        <v>110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" t="s">
        <v>76</v>
      </c>
      <c r="BK108" s="223">
        <f>ROUND(I108*H108,2)</f>
        <v>0</v>
      </c>
      <c r="BL108" s="22" t="s">
        <v>117</v>
      </c>
      <c r="BM108" s="22" t="s">
        <v>174</v>
      </c>
    </row>
    <row r="109" spans="2:47" s="1" customFormat="1" ht="13.5">
      <c r="B109" s="44"/>
      <c r="C109" s="72"/>
      <c r="D109" s="224" t="s">
        <v>119</v>
      </c>
      <c r="E109" s="72"/>
      <c r="F109" s="225" t="s">
        <v>175</v>
      </c>
      <c r="G109" s="72"/>
      <c r="H109" s="72"/>
      <c r="I109" s="183"/>
      <c r="J109" s="72"/>
      <c r="K109" s="72"/>
      <c r="L109" s="70"/>
      <c r="M109" s="226"/>
      <c r="N109" s="45"/>
      <c r="O109" s="45"/>
      <c r="P109" s="45"/>
      <c r="Q109" s="45"/>
      <c r="R109" s="45"/>
      <c r="S109" s="45"/>
      <c r="T109" s="93"/>
      <c r="AT109" s="22" t="s">
        <v>119</v>
      </c>
      <c r="AU109" s="22" t="s">
        <v>83</v>
      </c>
    </row>
    <row r="110" spans="2:51" s="11" customFormat="1" ht="13.5">
      <c r="B110" s="227"/>
      <c r="C110" s="228"/>
      <c r="D110" s="224" t="s">
        <v>121</v>
      </c>
      <c r="E110" s="229" t="s">
        <v>21</v>
      </c>
      <c r="F110" s="230" t="s">
        <v>176</v>
      </c>
      <c r="G110" s="228"/>
      <c r="H110" s="231">
        <v>570.161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121</v>
      </c>
      <c r="AU110" s="237" t="s">
        <v>83</v>
      </c>
      <c r="AV110" s="11" t="s">
        <v>83</v>
      </c>
      <c r="AW110" s="11" t="s">
        <v>35</v>
      </c>
      <c r="AX110" s="11" t="s">
        <v>71</v>
      </c>
      <c r="AY110" s="237" t="s">
        <v>110</v>
      </c>
    </row>
    <row r="111" spans="2:51" s="11" customFormat="1" ht="13.5">
      <c r="B111" s="227"/>
      <c r="C111" s="228"/>
      <c r="D111" s="224" t="s">
        <v>121</v>
      </c>
      <c r="E111" s="229" t="s">
        <v>21</v>
      </c>
      <c r="F111" s="230" t="s">
        <v>177</v>
      </c>
      <c r="G111" s="228"/>
      <c r="H111" s="231">
        <v>142.923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121</v>
      </c>
      <c r="AU111" s="237" t="s">
        <v>83</v>
      </c>
      <c r="AV111" s="11" t="s">
        <v>83</v>
      </c>
      <c r="AW111" s="11" t="s">
        <v>35</v>
      </c>
      <c r="AX111" s="11" t="s">
        <v>71</v>
      </c>
      <c r="AY111" s="237" t="s">
        <v>110</v>
      </c>
    </row>
    <row r="112" spans="2:51" s="12" customFormat="1" ht="13.5">
      <c r="B112" s="238"/>
      <c r="C112" s="239"/>
      <c r="D112" s="224" t="s">
        <v>121</v>
      </c>
      <c r="E112" s="240" t="s">
        <v>21</v>
      </c>
      <c r="F112" s="241" t="s">
        <v>145</v>
      </c>
      <c r="G112" s="239"/>
      <c r="H112" s="242">
        <v>713.084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121</v>
      </c>
      <c r="AU112" s="248" t="s">
        <v>83</v>
      </c>
      <c r="AV112" s="12" t="s">
        <v>117</v>
      </c>
      <c r="AW112" s="12" t="s">
        <v>35</v>
      </c>
      <c r="AX112" s="12" t="s">
        <v>76</v>
      </c>
      <c r="AY112" s="248" t="s">
        <v>110</v>
      </c>
    </row>
    <row r="113" spans="2:63" s="10" customFormat="1" ht="29.85" customHeight="1">
      <c r="B113" s="196"/>
      <c r="C113" s="197"/>
      <c r="D113" s="198" t="s">
        <v>70</v>
      </c>
      <c r="E113" s="210" t="s">
        <v>178</v>
      </c>
      <c r="F113" s="210" t="s">
        <v>179</v>
      </c>
      <c r="G113" s="197"/>
      <c r="H113" s="197"/>
      <c r="I113" s="200"/>
      <c r="J113" s="211">
        <f>BK113</f>
        <v>0</v>
      </c>
      <c r="K113" s="197"/>
      <c r="L113" s="202"/>
      <c r="M113" s="203"/>
      <c r="N113" s="204"/>
      <c r="O113" s="204"/>
      <c r="P113" s="205">
        <f>SUM(P114:P129)</f>
        <v>0</v>
      </c>
      <c r="Q113" s="204"/>
      <c r="R113" s="205">
        <f>SUM(R114:R129)</f>
        <v>0</v>
      </c>
      <c r="S113" s="204"/>
      <c r="T113" s="206">
        <f>SUM(T114:T129)</f>
        <v>0</v>
      </c>
      <c r="AR113" s="207" t="s">
        <v>76</v>
      </c>
      <c r="AT113" s="208" t="s">
        <v>70</v>
      </c>
      <c r="AU113" s="208" t="s">
        <v>76</v>
      </c>
      <c r="AY113" s="207" t="s">
        <v>110</v>
      </c>
      <c r="BK113" s="209">
        <f>SUM(BK114:BK129)</f>
        <v>0</v>
      </c>
    </row>
    <row r="114" spans="2:65" s="1" customFormat="1" ht="22.8" customHeight="1">
      <c r="B114" s="44"/>
      <c r="C114" s="212" t="s">
        <v>180</v>
      </c>
      <c r="D114" s="212" t="s">
        <v>112</v>
      </c>
      <c r="E114" s="213" t="s">
        <v>181</v>
      </c>
      <c r="F114" s="214" t="s">
        <v>182</v>
      </c>
      <c r="G114" s="215" t="s">
        <v>183</v>
      </c>
      <c r="H114" s="216">
        <v>361.731</v>
      </c>
      <c r="I114" s="217"/>
      <c r="J114" s="218">
        <f>ROUND(I114*H114,2)</f>
        <v>0</v>
      </c>
      <c r="K114" s="214" t="s">
        <v>116</v>
      </c>
      <c r="L114" s="70"/>
      <c r="M114" s="219" t="s">
        <v>21</v>
      </c>
      <c r="N114" s="220" t="s">
        <v>42</v>
      </c>
      <c r="O114" s="4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" t="s">
        <v>117</v>
      </c>
      <c r="AT114" s="22" t="s">
        <v>112</v>
      </c>
      <c r="AU114" s="22" t="s">
        <v>83</v>
      </c>
      <c r="AY114" s="22" t="s">
        <v>110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" t="s">
        <v>76</v>
      </c>
      <c r="BK114" s="223">
        <f>ROUND(I114*H114,2)</f>
        <v>0</v>
      </c>
      <c r="BL114" s="22" t="s">
        <v>117</v>
      </c>
      <c r="BM114" s="22" t="s">
        <v>184</v>
      </c>
    </row>
    <row r="115" spans="2:47" s="1" customFormat="1" ht="13.5">
      <c r="B115" s="44"/>
      <c r="C115" s="72"/>
      <c r="D115" s="224" t="s">
        <v>119</v>
      </c>
      <c r="E115" s="72"/>
      <c r="F115" s="225" t="s">
        <v>185</v>
      </c>
      <c r="G115" s="72"/>
      <c r="H115" s="72"/>
      <c r="I115" s="183"/>
      <c r="J115" s="72"/>
      <c r="K115" s="72"/>
      <c r="L115" s="70"/>
      <c r="M115" s="226"/>
      <c r="N115" s="45"/>
      <c r="O115" s="45"/>
      <c r="P115" s="45"/>
      <c r="Q115" s="45"/>
      <c r="R115" s="45"/>
      <c r="S115" s="45"/>
      <c r="T115" s="93"/>
      <c r="AT115" s="22" t="s">
        <v>119</v>
      </c>
      <c r="AU115" s="22" t="s">
        <v>83</v>
      </c>
    </row>
    <row r="116" spans="2:65" s="1" customFormat="1" ht="22.8" customHeight="1">
      <c r="B116" s="44"/>
      <c r="C116" s="212" t="s">
        <v>186</v>
      </c>
      <c r="D116" s="212" t="s">
        <v>112</v>
      </c>
      <c r="E116" s="213" t="s">
        <v>187</v>
      </c>
      <c r="F116" s="214" t="s">
        <v>188</v>
      </c>
      <c r="G116" s="215" t="s">
        <v>183</v>
      </c>
      <c r="H116" s="216">
        <v>5064.234</v>
      </c>
      <c r="I116" s="217"/>
      <c r="J116" s="218">
        <f>ROUND(I116*H116,2)</f>
        <v>0</v>
      </c>
      <c r="K116" s="214" t="s">
        <v>116</v>
      </c>
      <c r="L116" s="70"/>
      <c r="M116" s="219" t="s">
        <v>21</v>
      </c>
      <c r="N116" s="220" t="s">
        <v>42</v>
      </c>
      <c r="O116" s="45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22" t="s">
        <v>117</v>
      </c>
      <c r="AT116" s="22" t="s">
        <v>112</v>
      </c>
      <c r="AU116" s="22" t="s">
        <v>83</v>
      </c>
      <c r="AY116" s="22" t="s">
        <v>110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" t="s">
        <v>76</v>
      </c>
      <c r="BK116" s="223">
        <f>ROUND(I116*H116,2)</f>
        <v>0</v>
      </c>
      <c r="BL116" s="22" t="s">
        <v>117</v>
      </c>
      <c r="BM116" s="22" t="s">
        <v>189</v>
      </c>
    </row>
    <row r="117" spans="2:47" s="1" customFormat="1" ht="13.5">
      <c r="B117" s="44"/>
      <c r="C117" s="72"/>
      <c r="D117" s="224" t="s">
        <v>119</v>
      </c>
      <c r="E117" s="72"/>
      <c r="F117" s="225" t="s">
        <v>190</v>
      </c>
      <c r="G117" s="72"/>
      <c r="H117" s="72"/>
      <c r="I117" s="183"/>
      <c r="J117" s="72"/>
      <c r="K117" s="72"/>
      <c r="L117" s="70"/>
      <c r="M117" s="226"/>
      <c r="N117" s="45"/>
      <c r="O117" s="45"/>
      <c r="P117" s="45"/>
      <c r="Q117" s="45"/>
      <c r="R117" s="45"/>
      <c r="S117" s="45"/>
      <c r="T117" s="93"/>
      <c r="AT117" s="22" t="s">
        <v>119</v>
      </c>
      <c r="AU117" s="22" t="s">
        <v>83</v>
      </c>
    </row>
    <row r="118" spans="2:51" s="11" customFormat="1" ht="13.5">
      <c r="B118" s="227"/>
      <c r="C118" s="228"/>
      <c r="D118" s="224" t="s">
        <v>121</v>
      </c>
      <c r="E118" s="228"/>
      <c r="F118" s="230" t="s">
        <v>191</v>
      </c>
      <c r="G118" s="228"/>
      <c r="H118" s="231">
        <v>5064.234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121</v>
      </c>
      <c r="AU118" s="237" t="s">
        <v>83</v>
      </c>
      <c r="AV118" s="11" t="s">
        <v>83</v>
      </c>
      <c r="AW118" s="11" t="s">
        <v>6</v>
      </c>
      <c r="AX118" s="11" t="s">
        <v>76</v>
      </c>
      <c r="AY118" s="237" t="s">
        <v>110</v>
      </c>
    </row>
    <row r="119" spans="2:65" s="1" customFormat="1" ht="22.8" customHeight="1">
      <c r="B119" s="44"/>
      <c r="C119" s="212" t="s">
        <v>192</v>
      </c>
      <c r="D119" s="212" t="s">
        <v>112</v>
      </c>
      <c r="E119" s="213" t="s">
        <v>193</v>
      </c>
      <c r="F119" s="214" t="s">
        <v>194</v>
      </c>
      <c r="G119" s="215" t="s">
        <v>183</v>
      </c>
      <c r="H119" s="216">
        <v>200</v>
      </c>
      <c r="I119" s="217"/>
      <c r="J119" s="218">
        <f>ROUND(I119*H119,2)</f>
        <v>0</v>
      </c>
      <c r="K119" s="214" t="s">
        <v>116</v>
      </c>
      <c r="L119" s="70"/>
      <c r="M119" s="219" t="s">
        <v>21</v>
      </c>
      <c r="N119" s="220" t="s">
        <v>42</v>
      </c>
      <c r="O119" s="45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22" t="s">
        <v>117</v>
      </c>
      <c r="AT119" s="22" t="s">
        <v>112</v>
      </c>
      <c r="AU119" s="22" t="s">
        <v>83</v>
      </c>
      <c r="AY119" s="22" t="s">
        <v>110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2" t="s">
        <v>76</v>
      </c>
      <c r="BK119" s="223">
        <f>ROUND(I119*H119,2)</f>
        <v>0</v>
      </c>
      <c r="BL119" s="22" t="s">
        <v>117</v>
      </c>
      <c r="BM119" s="22" t="s">
        <v>195</v>
      </c>
    </row>
    <row r="120" spans="2:47" s="1" customFormat="1" ht="13.5">
      <c r="B120" s="44"/>
      <c r="C120" s="72"/>
      <c r="D120" s="224" t="s">
        <v>119</v>
      </c>
      <c r="E120" s="72"/>
      <c r="F120" s="225" t="s">
        <v>196</v>
      </c>
      <c r="G120" s="72"/>
      <c r="H120" s="72"/>
      <c r="I120" s="183"/>
      <c r="J120" s="72"/>
      <c r="K120" s="72"/>
      <c r="L120" s="70"/>
      <c r="M120" s="226"/>
      <c r="N120" s="45"/>
      <c r="O120" s="45"/>
      <c r="P120" s="45"/>
      <c r="Q120" s="45"/>
      <c r="R120" s="45"/>
      <c r="S120" s="45"/>
      <c r="T120" s="93"/>
      <c r="AT120" s="22" t="s">
        <v>119</v>
      </c>
      <c r="AU120" s="22" t="s">
        <v>83</v>
      </c>
    </row>
    <row r="121" spans="2:65" s="1" customFormat="1" ht="22.8" customHeight="1">
      <c r="B121" s="44"/>
      <c r="C121" s="212" t="s">
        <v>197</v>
      </c>
      <c r="D121" s="212" t="s">
        <v>112</v>
      </c>
      <c r="E121" s="213" t="s">
        <v>198</v>
      </c>
      <c r="F121" s="214" t="s">
        <v>199</v>
      </c>
      <c r="G121" s="215" t="s">
        <v>183</v>
      </c>
      <c r="H121" s="216">
        <v>6.5</v>
      </c>
      <c r="I121" s="217"/>
      <c r="J121" s="218">
        <f>ROUND(I121*H121,2)</f>
        <v>0</v>
      </c>
      <c r="K121" s="214" t="s">
        <v>116</v>
      </c>
      <c r="L121" s="70"/>
      <c r="M121" s="219" t="s">
        <v>21</v>
      </c>
      <c r="N121" s="220" t="s">
        <v>42</v>
      </c>
      <c r="O121" s="45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22" t="s">
        <v>117</v>
      </c>
      <c r="AT121" s="22" t="s">
        <v>112</v>
      </c>
      <c r="AU121" s="22" t="s">
        <v>83</v>
      </c>
      <c r="AY121" s="22" t="s">
        <v>110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2" t="s">
        <v>76</v>
      </c>
      <c r="BK121" s="223">
        <f>ROUND(I121*H121,2)</f>
        <v>0</v>
      </c>
      <c r="BL121" s="22" t="s">
        <v>117</v>
      </c>
      <c r="BM121" s="22" t="s">
        <v>200</v>
      </c>
    </row>
    <row r="122" spans="2:47" s="1" customFormat="1" ht="13.5">
      <c r="B122" s="44"/>
      <c r="C122" s="72"/>
      <c r="D122" s="224" t="s">
        <v>119</v>
      </c>
      <c r="E122" s="72"/>
      <c r="F122" s="225" t="s">
        <v>201</v>
      </c>
      <c r="G122" s="72"/>
      <c r="H122" s="72"/>
      <c r="I122" s="183"/>
      <c r="J122" s="72"/>
      <c r="K122" s="72"/>
      <c r="L122" s="70"/>
      <c r="M122" s="226"/>
      <c r="N122" s="45"/>
      <c r="O122" s="45"/>
      <c r="P122" s="45"/>
      <c r="Q122" s="45"/>
      <c r="R122" s="45"/>
      <c r="S122" s="45"/>
      <c r="T122" s="93"/>
      <c r="AT122" s="22" t="s">
        <v>119</v>
      </c>
      <c r="AU122" s="22" t="s">
        <v>83</v>
      </c>
    </row>
    <row r="123" spans="2:65" s="1" customFormat="1" ht="22.8" customHeight="1">
      <c r="B123" s="44"/>
      <c r="C123" s="212" t="s">
        <v>202</v>
      </c>
      <c r="D123" s="212" t="s">
        <v>112</v>
      </c>
      <c r="E123" s="213" t="s">
        <v>203</v>
      </c>
      <c r="F123" s="214" t="s">
        <v>204</v>
      </c>
      <c r="G123" s="215" t="s">
        <v>183</v>
      </c>
      <c r="H123" s="216">
        <v>119.4</v>
      </c>
      <c r="I123" s="217"/>
      <c r="J123" s="218">
        <f>ROUND(I123*H123,2)</f>
        <v>0</v>
      </c>
      <c r="K123" s="214" t="s">
        <v>116</v>
      </c>
      <c r="L123" s="70"/>
      <c r="M123" s="219" t="s">
        <v>21</v>
      </c>
      <c r="N123" s="220" t="s">
        <v>42</v>
      </c>
      <c r="O123" s="45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22" t="s">
        <v>117</v>
      </c>
      <c r="AT123" s="22" t="s">
        <v>112</v>
      </c>
      <c r="AU123" s="22" t="s">
        <v>83</v>
      </c>
      <c r="AY123" s="22" t="s">
        <v>110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22" t="s">
        <v>76</v>
      </c>
      <c r="BK123" s="223">
        <f>ROUND(I123*H123,2)</f>
        <v>0</v>
      </c>
      <c r="BL123" s="22" t="s">
        <v>117</v>
      </c>
      <c r="BM123" s="22" t="s">
        <v>205</v>
      </c>
    </row>
    <row r="124" spans="2:47" s="1" customFormat="1" ht="13.5">
      <c r="B124" s="44"/>
      <c r="C124" s="72"/>
      <c r="D124" s="224" t="s">
        <v>119</v>
      </c>
      <c r="E124" s="72"/>
      <c r="F124" s="225" t="s">
        <v>206</v>
      </c>
      <c r="G124" s="72"/>
      <c r="H124" s="72"/>
      <c r="I124" s="183"/>
      <c r="J124" s="72"/>
      <c r="K124" s="72"/>
      <c r="L124" s="70"/>
      <c r="M124" s="226"/>
      <c r="N124" s="45"/>
      <c r="O124" s="45"/>
      <c r="P124" s="45"/>
      <c r="Q124" s="45"/>
      <c r="R124" s="45"/>
      <c r="S124" s="45"/>
      <c r="T124" s="93"/>
      <c r="AT124" s="22" t="s">
        <v>119</v>
      </c>
      <c r="AU124" s="22" t="s">
        <v>83</v>
      </c>
    </row>
    <row r="125" spans="2:51" s="11" customFormat="1" ht="13.5">
      <c r="B125" s="227"/>
      <c r="C125" s="228"/>
      <c r="D125" s="224" t="s">
        <v>121</v>
      </c>
      <c r="E125" s="228"/>
      <c r="F125" s="230" t="s">
        <v>207</v>
      </c>
      <c r="G125" s="228"/>
      <c r="H125" s="231">
        <v>119.4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121</v>
      </c>
      <c r="AU125" s="237" t="s">
        <v>83</v>
      </c>
      <c r="AV125" s="11" t="s">
        <v>83</v>
      </c>
      <c r="AW125" s="11" t="s">
        <v>6</v>
      </c>
      <c r="AX125" s="11" t="s">
        <v>76</v>
      </c>
      <c r="AY125" s="237" t="s">
        <v>110</v>
      </c>
    </row>
    <row r="126" spans="2:65" s="1" customFormat="1" ht="22.8" customHeight="1">
      <c r="B126" s="44"/>
      <c r="C126" s="212" t="s">
        <v>10</v>
      </c>
      <c r="D126" s="212" t="s">
        <v>112</v>
      </c>
      <c r="E126" s="213" t="s">
        <v>208</v>
      </c>
      <c r="F126" s="214" t="s">
        <v>209</v>
      </c>
      <c r="G126" s="215" t="s">
        <v>183</v>
      </c>
      <c r="H126" s="216">
        <v>0.8</v>
      </c>
      <c r="I126" s="217"/>
      <c r="J126" s="218">
        <f>ROUND(I126*H126,2)</f>
        <v>0</v>
      </c>
      <c r="K126" s="214" t="s">
        <v>116</v>
      </c>
      <c r="L126" s="70"/>
      <c r="M126" s="219" t="s">
        <v>21</v>
      </c>
      <c r="N126" s="220" t="s">
        <v>42</v>
      </c>
      <c r="O126" s="45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22" t="s">
        <v>117</v>
      </c>
      <c r="AT126" s="22" t="s">
        <v>112</v>
      </c>
      <c r="AU126" s="22" t="s">
        <v>83</v>
      </c>
      <c r="AY126" s="22" t="s">
        <v>110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22" t="s">
        <v>76</v>
      </c>
      <c r="BK126" s="223">
        <f>ROUND(I126*H126,2)</f>
        <v>0</v>
      </c>
      <c r="BL126" s="22" t="s">
        <v>117</v>
      </c>
      <c r="BM126" s="22" t="s">
        <v>210</v>
      </c>
    </row>
    <row r="127" spans="2:47" s="1" customFormat="1" ht="13.5">
      <c r="B127" s="44"/>
      <c r="C127" s="72"/>
      <c r="D127" s="224" t="s">
        <v>119</v>
      </c>
      <c r="E127" s="72"/>
      <c r="F127" s="225" t="s">
        <v>211</v>
      </c>
      <c r="G127" s="72"/>
      <c r="H127" s="72"/>
      <c r="I127" s="183"/>
      <c r="J127" s="72"/>
      <c r="K127" s="72"/>
      <c r="L127" s="70"/>
      <c r="M127" s="226"/>
      <c r="N127" s="45"/>
      <c r="O127" s="45"/>
      <c r="P127" s="45"/>
      <c r="Q127" s="45"/>
      <c r="R127" s="45"/>
      <c r="S127" s="45"/>
      <c r="T127" s="93"/>
      <c r="AT127" s="22" t="s">
        <v>119</v>
      </c>
      <c r="AU127" s="22" t="s">
        <v>83</v>
      </c>
    </row>
    <row r="128" spans="2:65" s="1" customFormat="1" ht="22.8" customHeight="1">
      <c r="B128" s="44"/>
      <c r="C128" s="212" t="s">
        <v>212</v>
      </c>
      <c r="D128" s="212" t="s">
        <v>112</v>
      </c>
      <c r="E128" s="213" t="s">
        <v>213</v>
      </c>
      <c r="F128" s="214" t="s">
        <v>214</v>
      </c>
      <c r="G128" s="215" t="s">
        <v>183</v>
      </c>
      <c r="H128" s="216">
        <v>35</v>
      </c>
      <c r="I128" s="217"/>
      <c r="J128" s="218">
        <f>ROUND(I128*H128,2)</f>
        <v>0</v>
      </c>
      <c r="K128" s="214" t="s">
        <v>116</v>
      </c>
      <c r="L128" s="70"/>
      <c r="M128" s="219" t="s">
        <v>21</v>
      </c>
      <c r="N128" s="220" t="s">
        <v>42</v>
      </c>
      <c r="O128" s="45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" t="s">
        <v>117</v>
      </c>
      <c r="AT128" s="22" t="s">
        <v>112</v>
      </c>
      <c r="AU128" s="22" t="s">
        <v>83</v>
      </c>
      <c r="AY128" s="22" t="s">
        <v>110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22" t="s">
        <v>76</v>
      </c>
      <c r="BK128" s="223">
        <f>ROUND(I128*H128,2)</f>
        <v>0</v>
      </c>
      <c r="BL128" s="22" t="s">
        <v>117</v>
      </c>
      <c r="BM128" s="22" t="s">
        <v>215</v>
      </c>
    </row>
    <row r="129" spans="2:47" s="1" customFormat="1" ht="13.5">
      <c r="B129" s="44"/>
      <c r="C129" s="72"/>
      <c r="D129" s="224" t="s">
        <v>119</v>
      </c>
      <c r="E129" s="72"/>
      <c r="F129" s="225" t="s">
        <v>216</v>
      </c>
      <c r="G129" s="72"/>
      <c r="H129" s="72"/>
      <c r="I129" s="183"/>
      <c r="J129" s="72"/>
      <c r="K129" s="72"/>
      <c r="L129" s="70"/>
      <c r="M129" s="249"/>
      <c r="N129" s="250"/>
      <c r="O129" s="250"/>
      <c r="P129" s="250"/>
      <c r="Q129" s="250"/>
      <c r="R129" s="250"/>
      <c r="S129" s="250"/>
      <c r="T129" s="251"/>
      <c r="AT129" s="22" t="s">
        <v>119</v>
      </c>
      <c r="AU129" s="22" t="s">
        <v>83</v>
      </c>
    </row>
    <row r="130" spans="2:12" s="1" customFormat="1" ht="6.95" customHeight="1">
      <c r="B130" s="65"/>
      <c r="C130" s="66"/>
      <c r="D130" s="66"/>
      <c r="E130" s="66"/>
      <c r="F130" s="66"/>
      <c r="G130" s="66"/>
      <c r="H130" s="66"/>
      <c r="I130" s="158"/>
      <c r="J130" s="66"/>
      <c r="K130" s="66"/>
      <c r="L130" s="70"/>
    </row>
  </sheetData>
  <sheetProtection password="CC35" sheet="1" objects="1" scenarios="1" formatColumns="0" formatRows="0" autoFilter="0"/>
  <autoFilter ref="C73:K129"/>
  <mergeCells count="7">
    <mergeCell ref="E7:H7"/>
    <mergeCell ref="E22:H22"/>
    <mergeCell ref="E43:H43"/>
    <mergeCell ref="J47:J48"/>
    <mergeCell ref="E66:H66"/>
    <mergeCell ref="G1:H1"/>
    <mergeCell ref="L2:V2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257" t="s">
        <v>217</v>
      </c>
      <c r="D3" s="257"/>
      <c r="E3" s="257"/>
      <c r="F3" s="257"/>
      <c r="G3" s="257"/>
      <c r="H3" s="257"/>
      <c r="I3" s="257"/>
      <c r="J3" s="257"/>
      <c r="K3" s="258"/>
    </row>
    <row r="4" spans="2:11" ht="25.5" customHeight="1">
      <c r="B4" s="259"/>
      <c r="C4" s="260" t="s">
        <v>218</v>
      </c>
      <c r="D4" s="260"/>
      <c r="E4" s="260"/>
      <c r="F4" s="260"/>
      <c r="G4" s="260"/>
      <c r="H4" s="260"/>
      <c r="I4" s="260"/>
      <c r="J4" s="260"/>
      <c r="K4" s="261"/>
    </row>
    <row r="5" spans="2:1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59"/>
      <c r="C6" s="263" t="s">
        <v>219</v>
      </c>
      <c r="D6" s="263"/>
      <c r="E6" s="263"/>
      <c r="F6" s="263"/>
      <c r="G6" s="263"/>
      <c r="H6" s="263"/>
      <c r="I6" s="263"/>
      <c r="J6" s="263"/>
      <c r="K6" s="261"/>
    </row>
    <row r="7" spans="2:11" ht="15" customHeight="1">
      <c r="B7" s="264"/>
      <c r="C7" s="263" t="s">
        <v>220</v>
      </c>
      <c r="D7" s="263"/>
      <c r="E7" s="263"/>
      <c r="F7" s="263"/>
      <c r="G7" s="263"/>
      <c r="H7" s="263"/>
      <c r="I7" s="263"/>
      <c r="J7" s="263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263" t="s">
        <v>221</v>
      </c>
      <c r="D9" s="263"/>
      <c r="E9" s="263"/>
      <c r="F9" s="263"/>
      <c r="G9" s="263"/>
      <c r="H9" s="263"/>
      <c r="I9" s="263"/>
      <c r="J9" s="263"/>
      <c r="K9" s="261"/>
    </row>
    <row r="10" spans="2:11" ht="15" customHeight="1">
      <c r="B10" s="264"/>
      <c r="C10" s="263"/>
      <c r="D10" s="263" t="s">
        <v>222</v>
      </c>
      <c r="E10" s="263"/>
      <c r="F10" s="263"/>
      <c r="G10" s="263"/>
      <c r="H10" s="263"/>
      <c r="I10" s="263"/>
      <c r="J10" s="263"/>
      <c r="K10" s="261"/>
    </row>
    <row r="11" spans="2:11" ht="15" customHeight="1">
      <c r="B11" s="264"/>
      <c r="C11" s="265"/>
      <c r="D11" s="263" t="s">
        <v>223</v>
      </c>
      <c r="E11" s="263"/>
      <c r="F11" s="263"/>
      <c r="G11" s="263"/>
      <c r="H11" s="263"/>
      <c r="I11" s="263"/>
      <c r="J11" s="263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263" t="s">
        <v>224</v>
      </c>
      <c r="E13" s="263"/>
      <c r="F13" s="263"/>
      <c r="G13" s="263"/>
      <c r="H13" s="263"/>
      <c r="I13" s="263"/>
      <c r="J13" s="263"/>
      <c r="K13" s="261"/>
    </row>
    <row r="14" spans="2:11" ht="15" customHeight="1">
      <c r="B14" s="264"/>
      <c r="C14" s="265"/>
      <c r="D14" s="263" t="s">
        <v>225</v>
      </c>
      <c r="E14" s="263"/>
      <c r="F14" s="263"/>
      <c r="G14" s="263"/>
      <c r="H14" s="263"/>
      <c r="I14" s="263"/>
      <c r="J14" s="263"/>
      <c r="K14" s="261"/>
    </row>
    <row r="15" spans="2:11" ht="15" customHeight="1">
      <c r="B15" s="264"/>
      <c r="C15" s="265"/>
      <c r="D15" s="263" t="s">
        <v>226</v>
      </c>
      <c r="E15" s="263"/>
      <c r="F15" s="263"/>
      <c r="G15" s="263"/>
      <c r="H15" s="263"/>
      <c r="I15" s="263"/>
      <c r="J15" s="263"/>
      <c r="K15" s="261"/>
    </row>
    <row r="16" spans="2:11" ht="15" customHeight="1">
      <c r="B16" s="264"/>
      <c r="C16" s="265"/>
      <c r="D16" s="265"/>
      <c r="E16" s="266" t="s">
        <v>75</v>
      </c>
      <c r="F16" s="263" t="s">
        <v>227</v>
      </c>
      <c r="G16" s="263"/>
      <c r="H16" s="263"/>
      <c r="I16" s="263"/>
      <c r="J16" s="263"/>
      <c r="K16" s="261"/>
    </row>
    <row r="17" spans="2:11" ht="15" customHeight="1">
      <c r="B17" s="264"/>
      <c r="C17" s="265"/>
      <c r="D17" s="265"/>
      <c r="E17" s="266" t="s">
        <v>228</v>
      </c>
      <c r="F17" s="263" t="s">
        <v>229</v>
      </c>
      <c r="G17" s="263"/>
      <c r="H17" s="263"/>
      <c r="I17" s="263"/>
      <c r="J17" s="263"/>
      <c r="K17" s="261"/>
    </row>
    <row r="18" spans="2:11" ht="15" customHeight="1">
      <c r="B18" s="264"/>
      <c r="C18" s="265"/>
      <c r="D18" s="265"/>
      <c r="E18" s="266" t="s">
        <v>230</v>
      </c>
      <c r="F18" s="263" t="s">
        <v>231</v>
      </c>
      <c r="G18" s="263"/>
      <c r="H18" s="263"/>
      <c r="I18" s="263"/>
      <c r="J18" s="263"/>
      <c r="K18" s="261"/>
    </row>
    <row r="19" spans="2:11" ht="15" customHeight="1">
      <c r="B19" s="264"/>
      <c r="C19" s="265"/>
      <c r="D19" s="265"/>
      <c r="E19" s="266" t="s">
        <v>232</v>
      </c>
      <c r="F19" s="263" t="s">
        <v>233</v>
      </c>
      <c r="G19" s="263"/>
      <c r="H19" s="263"/>
      <c r="I19" s="263"/>
      <c r="J19" s="263"/>
      <c r="K19" s="261"/>
    </row>
    <row r="20" spans="2:11" ht="15" customHeight="1">
      <c r="B20" s="264"/>
      <c r="C20" s="265"/>
      <c r="D20" s="265"/>
      <c r="E20" s="266" t="s">
        <v>234</v>
      </c>
      <c r="F20" s="263" t="s">
        <v>235</v>
      </c>
      <c r="G20" s="263"/>
      <c r="H20" s="263"/>
      <c r="I20" s="263"/>
      <c r="J20" s="263"/>
      <c r="K20" s="261"/>
    </row>
    <row r="21" spans="2:11" ht="15" customHeight="1">
      <c r="B21" s="264"/>
      <c r="C21" s="265"/>
      <c r="D21" s="265"/>
      <c r="E21" s="266" t="s">
        <v>236</v>
      </c>
      <c r="F21" s="263" t="s">
        <v>237</v>
      </c>
      <c r="G21" s="263"/>
      <c r="H21" s="263"/>
      <c r="I21" s="263"/>
      <c r="J21" s="263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263" t="s">
        <v>238</v>
      </c>
      <c r="D23" s="263"/>
      <c r="E23" s="263"/>
      <c r="F23" s="263"/>
      <c r="G23" s="263"/>
      <c r="H23" s="263"/>
      <c r="I23" s="263"/>
      <c r="J23" s="263"/>
      <c r="K23" s="261"/>
    </row>
    <row r="24" spans="2:11" ht="15" customHeight="1">
      <c r="B24" s="264"/>
      <c r="C24" s="263" t="s">
        <v>239</v>
      </c>
      <c r="D24" s="263"/>
      <c r="E24" s="263"/>
      <c r="F24" s="263"/>
      <c r="G24" s="263"/>
      <c r="H24" s="263"/>
      <c r="I24" s="263"/>
      <c r="J24" s="263"/>
      <c r="K24" s="261"/>
    </row>
    <row r="25" spans="2:11" ht="15" customHeight="1">
      <c r="B25" s="264"/>
      <c r="C25" s="263"/>
      <c r="D25" s="263" t="s">
        <v>240</v>
      </c>
      <c r="E25" s="263"/>
      <c r="F25" s="263"/>
      <c r="G25" s="263"/>
      <c r="H25" s="263"/>
      <c r="I25" s="263"/>
      <c r="J25" s="263"/>
      <c r="K25" s="261"/>
    </row>
    <row r="26" spans="2:11" ht="15" customHeight="1">
      <c r="B26" s="264"/>
      <c r="C26" s="265"/>
      <c r="D26" s="263" t="s">
        <v>241</v>
      </c>
      <c r="E26" s="263"/>
      <c r="F26" s="263"/>
      <c r="G26" s="263"/>
      <c r="H26" s="263"/>
      <c r="I26" s="263"/>
      <c r="J26" s="263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263" t="s">
        <v>242</v>
      </c>
      <c r="E28" s="263"/>
      <c r="F28" s="263"/>
      <c r="G28" s="263"/>
      <c r="H28" s="263"/>
      <c r="I28" s="263"/>
      <c r="J28" s="263"/>
      <c r="K28" s="261"/>
    </row>
    <row r="29" spans="2:11" ht="15" customHeight="1">
      <c r="B29" s="264"/>
      <c r="C29" s="265"/>
      <c r="D29" s="263" t="s">
        <v>243</v>
      </c>
      <c r="E29" s="263"/>
      <c r="F29" s="263"/>
      <c r="G29" s="263"/>
      <c r="H29" s="263"/>
      <c r="I29" s="263"/>
      <c r="J29" s="263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263" t="s">
        <v>244</v>
      </c>
      <c r="E31" s="263"/>
      <c r="F31" s="263"/>
      <c r="G31" s="263"/>
      <c r="H31" s="263"/>
      <c r="I31" s="263"/>
      <c r="J31" s="263"/>
      <c r="K31" s="261"/>
    </row>
    <row r="32" spans="2:11" ht="15" customHeight="1">
      <c r="B32" s="264"/>
      <c r="C32" s="265"/>
      <c r="D32" s="263" t="s">
        <v>245</v>
      </c>
      <c r="E32" s="263"/>
      <c r="F32" s="263"/>
      <c r="G32" s="263"/>
      <c r="H32" s="263"/>
      <c r="I32" s="263"/>
      <c r="J32" s="263"/>
      <c r="K32" s="261"/>
    </row>
    <row r="33" spans="2:11" ht="15" customHeight="1">
      <c r="B33" s="264"/>
      <c r="C33" s="265"/>
      <c r="D33" s="263" t="s">
        <v>246</v>
      </c>
      <c r="E33" s="263"/>
      <c r="F33" s="263"/>
      <c r="G33" s="263"/>
      <c r="H33" s="263"/>
      <c r="I33" s="263"/>
      <c r="J33" s="263"/>
      <c r="K33" s="261"/>
    </row>
    <row r="34" spans="2:11" ht="15" customHeight="1">
      <c r="B34" s="264"/>
      <c r="C34" s="265"/>
      <c r="D34" s="263"/>
      <c r="E34" s="267" t="s">
        <v>95</v>
      </c>
      <c r="F34" s="263"/>
      <c r="G34" s="263" t="s">
        <v>247</v>
      </c>
      <c r="H34" s="263"/>
      <c r="I34" s="263"/>
      <c r="J34" s="263"/>
      <c r="K34" s="261"/>
    </row>
    <row r="35" spans="2:11" ht="30.75" customHeight="1">
      <c r="B35" s="264"/>
      <c r="C35" s="265"/>
      <c r="D35" s="263"/>
      <c r="E35" s="267" t="s">
        <v>248</v>
      </c>
      <c r="F35" s="263"/>
      <c r="G35" s="263" t="s">
        <v>249</v>
      </c>
      <c r="H35" s="263"/>
      <c r="I35" s="263"/>
      <c r="J35" s="263"/>
      <c r="K35" s="261"/>
    </row>
    <row r="36" spans="2:11" ht="15" customHeight="1">
      <c r="B36" s="264"/>
      <c r="C36" s="265"/>
      <c r="D36" s="263"/>
      <c r="E36" s="267" t="s">
        <v>52</v>
      </c>
      <c r="F36" s="263"/>
      <c r="G36" s="263" t="s">
        <v>250</v>
      </c>
      <c r="H36" s="263"/>
      <c r="I36" s="263"/>
      <c r="J36" s="263"/>
      <c r="K36" s="261"/>
    </row>
    <row r="37" spans="2:11" ht="15" customHeight="1">
      <c r="B37" s="264"/>
      <c r="C37" s="265"/>
      <c r="D37" s="263"/>
      <c r="E37" s="267" t="s">
        <v>96</v>
      </c>
      <c r="F37" s="263"/>
      <c r="G37" s="263" t="s">
        <v>251</v>
      </c>
      <c r="H37" s="263"/>
      <c r="I37" s="263"/>
      <c r="J37" s="263"/>
      <c r="K37" s="261"/>
    </row>
    <row r="38" spans="2:11" ht="15" customHeight="1">
      <c r="B38" s="264"/>
      <c r="C38" s="265"/>
      <c r="D38" s="263"/>
      <c r="E38" s="267" t="s">
        <v>97</v>
      </c>
      <c r="F38" s="263"/>
      <c r="G38" s="263" t="s">
        <v>252</v>
      </c>
      <c r="H38" s="263"/>
      <c r="I38" s="263"/>
      <c r="J38" s="263"/>
      <c r="K38" s="261"/>
    </row>
    <row r="39" spans="2:11" ht="15" customHeight="1">
      <c r="B39" s="264"/>
      <c r="C39" s="265"/>
      <c r="D39" s="263"/>
      <c r="E39" s="267" t="s">
        <v>98</v>
      </c>
      <c r="F39" s="263"/>
      <c r="G39" s="263" t="s">
        <v>253</v>
      </c>
      <c r="H39" s="263"/>
      <c r="I39" s="263"/>
      <c r="J39" s="263"/>
      <c r="K39" s="261"/>
    </row>
    <row r="40" spans="2:11" ht="15" customHeight="1">
      <c r="B40" s="264"/>
      <c r="C40" s="265"/>
      <c r="D40" s="263"/>
      <c r="E40" s="267" t="s">
        <v>254</v>
      </c>
      <c r="F40" s="263"/>
      <c r="G40" s="263" t="s">
        <v>255</v>
      </c>
      <c r="H40" s="263"/>
      <c r="I40" s="263"/>
      <c r="J40" s="263"/>
      <c r="K40" s="261"/>
    </row>
    <row r="41" spans="2:11" ht="15" customHeight="1">
      <c r="B41" s="264"/>
      <c r="C41" s="265"/>
      <c r="D41" s="263"/>
      <c r="E41" s="267"/>
      <c r="F41" s="263"/>
      <c r="G41" s="263" t="s">
        <v>256</v>
      </c>
      <c r="H41" s="263"/>
      <c r="I41" s="263"/>
      <c r="J41" s="263"/>
      <c r="K41" s="261"/>
    </row>
    <row r="42" spans="2:11" ht="15" customHeight="1">
      <c r="B42" s="264"/>
      <c r="C42" s="265"/>
      <c r="D42" s="263"/>
      <c r="E42" s="267" t="s">
        <v>257</v>
      </c>
      <c r="F42" s="263"/>
      <c r="G42" s="263" t="s">
        <v>258</v>
      </c>
      <c r="H42" s="263"/>
      <c r="I42" s="263"/>
      <c r="J42" s="263"/>
      <c r="K42" s="261"/>
    </row>
    <row r="43" spans="2:11" ht="15" customHeight="1">
      <c r="B43" s="264"/>
      <c r="C43" s="265"/>
      <c r="D43" s="263"/>
      <c r="E43" s="267" t="s">
        <v>100</v>
      </c>
      <c r="F43" s="263"/>
      <c r="G43" s="263" t="s">
        <v>259</v>
      </c>
      <c r="H43" s="263"/>
      <c r="I43" s="263"/>
      <c r="J43" s="263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263" t="s">
        <v>260</v>
      </c>
      <c r="E45" s="263"/>
      <c r="F45" s="263"/>
      <c r="G45" s="263"/>
      <c r="H45" s="263"/>
      <c r="I45" s="263"/>
      <c r="J45" s="263"/>
      <c r="K45" s="261"/>
    </row>
    <row r="46" spans="2:11" ht="15" customHeight="1">
      <c r="B46" s="264"/>
      <c r="C46" s="265"/>
      <c r="D46" s="265"/>
      <c r="E46" s="263" t="s">
        <v>261</v>
      </c>
      <c r="F46" s="263"/>
      <c r="G46" s="263"/>
      <c r="H46" s="263"/>
      <c r="I46" s="263"/>
      <c r="J46" s="263"/>
      <c r="K46" s="261"/>
    </row>
    <row r="47" spans="2:11" ht="15" customHeight="1">
      <c r="B47" s="264"/>
      <c r="C47" s="265"/>
      <c r="D47" s="265"/>
      <c r="E47" s="263" t="s">
        <v>262</v>
      </c>
      <c r="F47" s="263"/>
      <c r="G47" s="263"/>
      <c r="H47" s="263"/>
      <c r="I47" s="263"/>
      <c r="J47" s="263"/>
      <c r="K47" s="261"/>
    </row>
    <row r="48" spans="2:11" ht="15" customHeight="1">
      <c r="B48" s="264"/>
      <c r="C48" s="265"/>
      <c r="D48" s="265"/>
      <c r="E48" s="263" t="s">
        <v>263</v>
      </c>
      <c r="F48" s="263"/>
      <c r="G48" s="263"/>
      <c r="H48" s="263"/>
      <c r="I48" s="263"/>
      <c r="J48" s="263"/>
      <c r="K48" s="261"/>
    </row>
    <row r="49" spans="2:11" ht="15" customHeight="1">
      <c r="B49" s="264"/>
      <c r="C49" s="265"/>
      <c r="D49" s="263" t="s">
        <v>264</v>
      </c>
      <c r="E49" s="263"/>
      <c r="F49" s="263"/>
      <c r="G49" s="263"/>
      <c r="H49" s="263"/>
      <c r="I49" s="263"/>
      <c r="J49" s="263"/>
      <c r="K49" s="261"/>
    </row>
    <row r="50" spans="2:11" ht="25.5" customHeight="1">
      <c r="B50" s="259"/>
      <c r="C50" s="260" t="s">
        <v>265</v>
      </c>
      <c r="D50" s="260"/>
      <c r="E50" s="260"/>
      <c r="F50" s="260"/>
      <c r="G50" s="260"/>
      <c r="H50" s="260"/>
      <c r="I50" s="260"/>
      <c r="J50" s="260"/>
      <c r="K50" s="261"/>
    </row>
    <row r="51" spans="2:1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59"/>
      <c r="C52" s="263" t="s">
        <v>266</v>
      </c>
      <c r="D52" s="263"/>
      <c r="E52" s="263"/>
      <c r="F52" s="263"/>
      <c r="G52" s="263"/>
      <c r="H52" s="263"/>
      <c r="I52" s="263"/>
      <c r="J52" s="263"/>
      <c r="K52" s="261"/>
    </row>
    <row r="53" spans="2:11" ht="15" customHeight="1">
      <c r="B53" s="259"/>
      <c r="C53" s="263" t="s">
        <v>267</v>
      </c>
      <c r="D53" s="263"/>
      <c r="E53" s="263"/>
      <c r="F53" s="263"/>
      <c r="G53" s="263"/>
      <c r="H53" s="263"/>
      <c r="I53" s="263"/>
      <c r="J53" s="263"/>
      <c r="K53" s="261"/>
    </row>
    <row r="54" spans="2:11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59"/>
      <c r="C55" s="263" t="s">
        <v>268</v>
      </c>
      <c r="D55" s="263"/>
      <c r="E55" s="263"/>
      <c r="F55" s="263"/>
      <c r="G55" s="263"/>
      <c r="H55" s="263"/>
      <c r="I55" s="263"/>
      <c r="J55" s="263"/>
      <c r="K55" s="261"/>
    </row>
    <row r="56" spans="2:11" ht="15" customHeight="1">
      <c r="B56" s="259"/>
      <c r="C56" s="265"/>
      <c r="D56" s="263" t="s">
        <v>269</v>
      </c>
      <c r="E56" s="263"/>
      <c r="F56" s="263"/>
      <c r="G56" s="263"/>
      <c r="H56" s="263"/>
      <c r="I56" s="263"/>
      <c r="J56" s="263"/>
      <c r="K56" s="261"/>
    </row>
    <row r="57" spans="2:11" ht="15" customHeight="1">
      <c r="B57" s="259"/>
      <c r="C57" s="265"/>
      <c r="D57" s="263" t="s">
        <v>270</v>
      </c>
      <c r="E57" s="263"/>
      <c r="F57" s="263"/>
      <c r="G57" s="263"/>
      <c r="H57" s="263"/>
      <c r="I57" s="263"/>
      <c r="J57" s="263"/>
      <c r="K57" s="261"/>
    </row>
    <row r="58" spans="2:11" ht="15" customHeight="1">
      <c r="B58" s="259"/>
      <c r="C58" s="265"/>
      <c r="D58" s="263" t="s">
        <v>271</v>
      </c>
      <c r="E58" s="263"/>
      <c r="F58" s="263"/>
      <c r="G58" s="263"/>
      <c r="H58" s="263"/>
      <c r="I58" s="263"/>
      <c r="J58" s="263"/>
      <c r="K58" s="261"/>
    </row>
    <row r="59" spans="2:11" ht="15" customHeight="1">
      <c r="B59" s="259"/>
      <c r="C59" s="265"/>
      <c r="D59" s="263" t="s">
        <v>272</v>
      </c>
      <c r="E59" s="263"/>
      <c r="F59" s="263"/>
      <c r="G59" s="263"/>
      <c r="H59" s="263"/>
      <c r="I59" s="263"/>
      <c r="J59" s="263"/>
      <c r="K59" s="261"/>
    </row>
    <row r="60" spans="2:11" ht="15" customHeight="1">
      <c r="B60" s="259"/>
      <c r="C60" s="265"/>
      <c r="D60" s="268" t="s">
        <v>273</v>
      </c>
      <c r="E60" s="268"/>
      <c r="F60" s="268"/>
      <c r="G60" s="268"/>
      <c r="H60" s="268"/>
      <c r="I60" s="268"/>
      <c r="J60" s="268"/>
      <c r="K60" s="261"/>
    </row>
    <row r="61" spans="2:11" ht="15" customHeight="1">
      <c r="B61" s="259"/>
      <c r="C61" s="265"/>
      <c r="D61" s="263" t="s">
        <v>274</v>
      </c>
      <c r="E61" s="263"/>
      <c r="F61" s="263"/>
      <c r="G61" s="263"/>
      <c r="H61" s="263"/>
      <c r="I61" s="263"/>
      <c r="J61" s="263"/>
      <c r="K61" s="261"/>
    </row>
    <row r="62" spans="2:11" ht="12.75" customHeight="1">
      <c r="B62" s="259"/>
      <c r="C62" s="265"/>
      <c r="D62" s="265"/>
      <c r="E62" s="269"/>
      <c r="F62" s="265"/>
      <c r="G62" s="265"/>
      <c r="H62" s="265"/>
      <c r="I62" s="265"/>
      <c r="J62" s="265"/>
      <c r="K62" s="261"/>
    </row>
    <row r="63" spans="2:11" ht="15" customHeight="1">
      <c r="B63" s="259"/>
      <c r="C63" s="265"/>
      <c r="D63" s="263" t="s">
        <v>275</v>
      </c>
      <c r="E63" s="263"/>
      <c r="F63" s="263"/>
      <c r="G63" s="263"/>
      <c r="H63" s="263"/>
      <c r="I63" s="263"/>
      <c r="J63" s="263"/>
      <c r="K63" s="261"/>
    </row>
    <row r="64" spans="2:11" ht="15" customHeight="1">
      <c r="B64" s="259"/>
      <c r="C64" s="265"/>
      <c r="D64" s="268" t="s">
        <v>276</v>
      </c>
      <c r="E64" s="268"/>
      <c r="F64" s="268"/>
      <c r="G64" s="268"/>
      <c r="H64" s="268"/>
      <c r="I64" s="268"/>
      <c r="J64" s="268"/>
      <c r="K64" s="261"/>
    </row>
    <row r="65" spans="2:11" ht="15" customHeight="1">
      <c r="B65" s="259"/>
      <c r="C65" s="265"/>
      <c r="D65" s="263" t="s">
        <v>277</v>
      </c>
      <c r="E65" s="263"/>
      <c r="F65" s="263"/>
      <c r="G65" s="263"/>
      <c r="H65" s="263"/>
      <c r="I65" s="263"/>
      <c r="J65" s="263"/>
      <c r="K65" s="261"/>
    </row>
    <row r="66" spans="2:11" ht="15" customHeight="1">
      <c r="B66" s="259"/>
      <c r="C66" s="265"/>
      <c r="D66" s="263" t="s">
        <v>278</v>
      </c>
      <c r="E66" s="263"/>
      <c r="F66" s="263"/>
      <c r="G66" s="263"/>
      <c r="H66" s="263"/>
      <c r="I66" s="263"/>
      <c r="J66" s="263"/>
      <c r="K66" s="261"/>
    </row>
    <row r="67" spans="2:11" ht="15" customHeight="1">
      <c r="B67" s="259"/>
      <c r="C67" s="265"/>
      <c r="D67" s="263" t="s">
        <v>279</v>
      </c>
      <c r="E67" s="263"/>
      <c r="F67" s="263"/>
      <c r="G67" s="263"/>
      <c r="H67" s="263"/>
      <c r="I67" s="263"/>
      <c r="J67" s="263"/>
      <c r="K67" s="261"/>
    </row>
    <row r="68" spans="2:11" ht="15" customHeight="1">
      <c r="B68" s="259"/>
      <c r="C68" s="265"/>
      <c r="D68" s="263" t="s">
        <v>280</v>
      </c>
      <c r="E68" s="263"/>
      <c r="F68" s="263"/>
      <c r="G68" s="263"/>
      <c r="H68" s="263"/>
      <c r="I68" s="263"/>
      <c r="J68" s="263"/>
      <c r="K68" s="261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279" t="s">
        <v>82</v>
      </c>
      <c r="D73" s="279"/>
      <c r="E73" s="279"/>
      <c r="F73" s="279"/>
      <c r="G73" s="279"/>
      <c r="H73" s="279"/>
      <c r="I73" s="279"/>
      <c r="J73" s="279"/>
      <c r="K73" s="280"/>
    </row>
    <row r="74" spans="2:11" ht="17.25" customHeight="1">
      <c r="B74" s="278"/>
      <c r="C74" s="281" t="s">
        <v>281</v>
      </c>
      <c r="D74" s="281"/>
      <c r="E74" s="281"/>
      <c r="F74" s="281" t="s">
        <v>282</v>
      </c>
      <c r="G74" s="282"/>
      <c r="H74" s="281" t="s">
        <v>96</v>
      </c>
      <c r="I74" s="281" t="s">
        <v>56</v>
      </c>
      <c r="J74" s="281" t="s">
        <v>283</v>
      </c>
      <c r="K74" s="280"/>
    </row>
    <row r="75" spans="2:11" ht="17.25" customHeight="1">
      <c r="B75" s="278"/>
      <c r="C75" s="283" t="s">
        <v>284</v>
      </c>
      <c r="D75" s="283"/>
      <c r="E75" s="283"/>
      <c r="F75" s="284" t="s">
        <v>285</v>
      </c>
      <c r="G75" s="285"/>
      <c r="H75" s="283"/>
      <c r="I75" s="283"/>
      <c r="J75" s="283" t="s">
        <v>286</v>
      </c>
      <c r="K75" s="280"/>
    </row>
    <row r="76" spans="2:11" ht="5.25" customHeight="1">
      <c r="B76" s="278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8"/>
      <c r="C77" s="267" t="s">
        <v>52</v>
      </c>
      <c r="D77" s="286"/>
      <c r="E77" s="286"/>
      <c r="F77" s="288" t="s">
        <v>287</v>
      </c>
      <c r="G77" s="287"/>
      <c r="H77" s="267" t="s">
        <v>288</v>
      </c>
      <c r="I77" s="267" t="s">
        <v>289</v>
      </c>
      <c r="J77" s="267">
        <v>20</v>
      </c>
      <c r="K77" s="280"/>
    </row>
    <row r="78" spans="2:11" ht="15" customHeight="1">
      <c r="B78" s="278"/>
      <c r="C78" s="267" t="s">
        <v>290</v>
      </c>
      <c r="D78" s="267"/>
      <c r="E78" s="267"/>
      <c r="F78" s="288" t="s">
        <v>287</v>
      </c>
      <c r="G78" s="287"/>
      <c r="H78" s="267" t="s">
        <v>291</v>
      </c>
      <c r="I78" s="267" t="s">
        <v>289</v>
      </c>
      <c r="J78" s="267">
        <v>120</v>
      </c>
      <c r="K78" s="280"/>
    </row>
    <row r="79" spans="2:11" ht="15" customHeight="1">
      <c r="B79" s="289"/>
      <c r="C79" s="267" t="s">
        <v>292</v>
      </c>
      <c r="D79" s="267"/>
      <c r="E79" s="267"/>
      <c r="F79" s="288" t="s">
        <v>293</v>
      </c>
      <c r="G79" s="287"/>
      <c r="H79" s="267" t="s">
        <v>294</v>
      </c>
      <c r="I79" s="267" t="s">
        <v>289</v>
      </c>
      <c r="J79" s="267">
        <v>50</v>
      </c>
      <c r="K79" s="280"/>
    </row>
    <row r="80" spans="2:11" ht="15" customHeight="1">
      <c r="B80" s="289"/>
      <c r="C80" s="267" t="s">
        <v>295</v>
      </c>
      <c r="D80" s="267"/>
      <c r="E80" s="267"/>
      <c r="F80" s="288" t="s">
        <v>287</v>
      </c>
      <c r="G80" s="287"/>
      <c r="H80" s="267" t="s">
        <v>296</v>
      </c>
      <c r="I80" s="267" t="s">
        <v>297</v>
      </c>
      <c r="J80" s="267"/>
      <c r="K80" s="280"/>
    </row>
    <row r="81" spans="2:11" ht="15" customHeight="1">
      <c r="B81" s="289"/>
      <c r="C81" s="290" t="s">
        <v>298</v>
      </c>
      <c r="D81" s="290"/>
      <c r="E81" s="290"/>
      <c r="F81" s="291" t="s">
        <v>293</v>
      </c>
      <c r="G81" s="290"/>
      <c r="H81" s="290" t="s">
        <v>299</v>
      </c>
      <c r="I81" s="290" t="s">
        <v>289</v>
      </c>
      <c r="J81" s="290">
        <v>15</v>
      </c>
      <c r="K81" s="280"/>
    </row>
    <row r="82" spans="2:11" ht="15" customHeight="1">
      <c r="B82" s="289"/>
      <c r="C82" s="290" t="s">
        <v>300</v>
      </c>
      <c r="D82" s="290"/>
      <c r="E82" s="290"/>
      <c r="F82" s="291" t="s">
        <v>293</v>
      </c>
      <c r="G82" s="290"/>
      <c r="H82" s="290" t="s">
        <v>301</v>
      </c>
      <c r="I82" s="290" t="s">
        <v>289</v>
      </c>
      <c r="J82" s="290">
        <v>15</v>
      </c>
      <c r="K82" s="280"/>
    </row>
    <row r="83" spans="2:11" ht="15" customHeight="1">
      <c r="B83" s="289"/>
      <c r="C83" s="290" t="s">
        <v>302</v>
      </c>
      <c r="D83" s="290"/>
      <c r="E83" s="290"/>
      <c r="F83" s="291" t="s">
        <v>293</v>
      </c>
      <c r="G83" s="290"/>
      <c r="H83" s="290" t="s">
        <v>303</v>
      </c>
      <c r="I83" s="290" t="s">
        <v>289</v>
      </c>
      <c r="J83" s="290">
        <v>20</v>
      </c>
      <c r="K83" s="280"/>
    </row>
    <row r="84" spans="2:11" ht="15" customHeight="1">
      <c r="B84" s="289"/>
      <c r="C84" s="290" t="s">
        <v>304</v>
      </c>
      <c r="D84" s="290"/>
      <c r="E84" s="290"/>
      <c r="F84" s="291" t="s">
        <v>293</v>
      </c>
      <c r="G84" s="290"/>
      <c r="H84" s="290" t="s">
        <v>305</v>
      </c>
      <c r="I84" s="290" t="s">
        <v>289</v>
      </c>
      <c r="J84" s="290">
        <v>20</v>
      </c>
      <c r="K84" s="280"/>
    </row>
    <row r="85" spans="2:11" ht="15" customHeight="1">
      <c r="B85" s="289"/>
      <c r="C85" s="267" t="s">
        <v>306</v>
      </c>
      <c r="D85" s="267"/>
      <c r="E85" s="267"/>
      <c r="F85" s="288" t="s">
        <v>293</v>
      </c>
      <c r="G85" s="287"/>
      <c r="H85" s="267" t="s">
        <v>307</v>
      </c>
      <c r="I85" s="267" t="s">
        <v>289</v>
      </c>
      <c r="J85" s="267">
        <v>50</v>
      </c>
      <c r="K85" s="280"/>
    </row>
    <row r="86" spans="2:11" ht="15" customHeight="1">
      <c r="B86" s="289"/>
      <c r="C86" s="267" t="s">
        <v>308</v>
      </c>
      <c r="D86" s="267"/>
      <c r="E86" s="267"/>
      <c r="F86" s="288" t="s">
        <v>293</v>
      </c>
      <c r="G86" s="287"/>
      <c r="H86" s="267" t="s">
        <v>309</v>
      </c>
      <c r="I86" s="267" t="s">
        <v>289</v>
      </c>
      <c r="J86" s="267">
        <v>20</v>
      </c>
      <c r="K86" s="280"/>
    </row>
    <row r="87" spans="2:11" ht="15" customHeight="1">
      <c r="B87" s="289"/>
      <c r="C87" s="267" t="s">
        <v>310</v>
      </c>
      <c r="D87" s="267"/>
      <c r="E87" s="267"/>
      <c r="F87" s="288" t="s">
        <v>293</v>
      </c>
      <c r="G87" s="287"/>
      <c r="H87" s="267" t="s">
        <v>311</v>
      </c>
      <c r="I87" s="267" t="s">
        <v>289</v>
      </c>
      <c r="J87" s="267">
        <v>20</v>
      </c>
      <c r="K87" s="280"/>
    </row>
    <row r="88" spans="2:11" ht="15" customHeight="1">
      <c r="B88" s="289"/>
      <c r="C88" s="267" t="s">
        <v>312</v>
      </c>
      <c r="D88" s="267"/>
      <c r="E88" s="267"/>
      <c r="F88" s="288" t="s">
        <v>293</v>
      </c>
      <c r="G88" s="287"/>
      <c r="H88" s="267" t="s">
        <v>313</v>
      </c>
      <c r="I88" s="267" t="s">
        <v>289</v>
      </c>
      <c r="J88" s="267">
        <v>50</v>
      </c>
      <c r="K88" s="280"/>
    </row>
    <row r="89" spans="2:11" ht="15" customHeight="1">
      <c r="B89" s="289"/>
      <c r="C89" s="267" t="s">
        <v>314</v>
      </c>
      <c r="D89" s="267"/>
      <c r="E89" s="267"/>
      <c r="F89" s="288" t="s">
        <v>293</v>
      </c>
      <c r="G89" s="287"/>
      <c r="H89" s="267" t="s">
        <v>314</v>
      </c>
      <c r="I89" s="267" t="s">
        <v>289</v>
      </c>
      <c r="J89" s="267">
        <v>50</v>
      </c>
      <c r="K89" s="280"/>
    </row>
    <row r="90" spans="2:11" ht="15" customHeight="1">
      <c r="B90" s="289"/>
      <c r="C90" s="267" t="s">
        <v>101</v>
      </c>
      <c r="D90" s="267"/>
      <c r="E90" s="267"/>
      <c r="F90" s="288" t="s">
        <v>293</v>
      </c>
      <c r="G90" s="287"/>
      <c r="H90" s="267" t="s">
        <v>315</v>
      </c>
      <c r="I90" s="267" t="s">
        <v>289</v>
      </c>
      <c r="J90" s="267">
        <v>255</v>
      </c>
      <c r="K90" s="280"/>
    </row>
    <row r="91" spans="2:11" ht="15" customHeight="1">
      <c r="B91" s="289"/>
      <c r="C91" s="267" t="s">
        <v>316</v>
      </c>
      <c r="D91" s="267"/>
      <c r="E91" s="267"/>
      <c r="F91" s="288" t="s">
        <v>287</v>
      </c>
      <c r="G91" s="287"/>
      <c r="H91" s="267" t="s">
        <v>317</v>
      </c>
      <c r="I91" s="267" t="s">
        <v>318</v>
      </c>
      <c r="J91" s="267"/>
      <c r="K91" s="280"/>
    </row>
    <row r="92" spans="2:11" ht="15" customHeight="1">
      <c r="B92" s="289"/>
      <c r="C92" s="267" t="s">
        <v>319</v>
      </c>
      <c r="D92" s="267"/>
      <c r="E92" s="267"/>
      <c r="F92" s="288" t="s">
        <v>287</v>
      </c>
      <c r="G92" s="287"/>
      <c r="H92" s="267" t="s">
        <v>320</v>
      </c>
      <c r="I92" s="267" t="s">
        <v>321</v>
      </c>
      <c r="J92" s="267"/>
      <c r="K92" s="280"/>
    </row>
    <row r="93" spans="2:11" ht="15" customHeight="1">
      <c r="B93" s="289"/>
      <c r="C93" s="267" t="s">
        <v>322</v>
      </c>
      <c r="D93" s="267"/>
      <c r="E93" s="267"/>
      <c r="F93" s="288" t="s">
        <v>287</v>
      </c>
      <c r="G93" s="287"/>
      <c r="H93" s="267" t="s">
        <v>322</v>
      </c>
      <c r="I93" s="267" t="s">
        <v>321</v>
      </c>
      <c r="J93" s="267"/>
      <c r="K93" s="280"/>
    </row>
    <row r="94" spans="2:11" ht="15" customHeight="1">
      <c r="B94" s="289"/>
      <c r="C94" s="267" t="s">
        <v>37</v>
      </c>
      <c r="D94" s="267"/>
      <c r="E94" s="267"/>
      <c r="F94" s="288" t="s">
        <v>287</v>
      </c>
      <c r="G94" s="287"/>
      <c r="H94" s="267" t="s">
        <v>323</v>
      </c>
      <c r="I94" s="267" t="s">
        <v>321</v>
      </c>
      <c r="J94" s="267"/>
      <c r="K94" s="280"/>
    </row>
    <row r="95" spans="2:11" ht="15" customHeight="1">
      <c r="B95" s="289"/>
      <c r="C95" s="267" t="s">
        <v>47</v>
      </c>
      <c r="D95" s="267"/>
      <c r="E95" s="267"/>
      <c r="F95" s="288" t="s">
        <v>287</v>
      </c>
      <c r="G95" s="287"/>
      <c r="H95" s="267" t="s">
        <v>324</v>
      </c>
      <c r="I95" s="267" t="s">
        <v>321</v>
      </c>
      <c r="J95" s="267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279" t="s">
        <v>325</v>
      </c>
      <c r="D100" s="279"/>
      <c r="E100" s="279"/>
      <c r="F100" s="279"/>
      <c r="G100" s="279"/>
      <c r="H100" s="279"/>
      <c r="I100" s="279"/>
      <c r="J100" s="279"/>
      <c r="K100" s="280"/>
    </row>
    <row r="101" spans="2:11" ht="17.25" customHeight="1">
      <c r="B101" s="278"/>
      <c r="C101" s="281" t="s">
        <v>281</v>
      </c>
      <c r="D101" s="281"/>
      <c r="E101" s="281"/>
      <c r="F101" s="281" t="s">
        <v>282</v>
      </c>
      <c r="G101" s="282"/>
      <c r="H101" s="281" t="s">
        <v>96</v>
      </c>
      <c r="I101" s="281" t="s">
        <v>56</v>
      </c>
      <c r="J101" s="281" t="s">
        <v>283</v>
      </c>
      <c r="K101" s="280"/>
    </row>
    <row r="102" spans="2:11" ht="17.25" customHeight="1">
      <c r="B102" s="278"/>
      <c r="C102" s="283" t="s">
        <v>284</v>
      </c>
      <c r="D102" s="283"/>
      <c r="E102" s="283"/>
      <c r="F102" s="284" t="s">
        <v>285</v>
      </c>
      <c r="G102" s="285"/>
      <c r="H102" s="283"/>
      <c r="I102" s="283"/>
      <c r="J102" s="283" t="s">
        <v>286</v>
      </c>
      <c r="K102" s="280"/>
    </row>
    <row r="103" spans="2:11" ht="5.25" customHeight="1">
      <c r="B103" s="278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8"/>
      <c r="C104" s="267" t="s">
        <v>52</v>
      </c>
      <c r="D104" s="286"/>
      <c r="E104" s="286"/>
      <c r="F104" s="288" t="s">
        <v>287</v>
      </c>
      <c r="G104" s="297"/>
      <c r="H104" s="267" t="s">
        <v>326</v>
      </c>
      <c r="I104" s="267" t="s">
        <v>289</v>
      </c>
      <c r="J104" s="267">
        <v>20</v>
      </c>
      <c r="K104" s="280"/>
    </row>
    <row r="105" spans="2:11" ht="15" customHeight="1">
      <c r="B105" s="278"/>
      <c r="C105" s="267" t="s">
        <v>290</v>
      </c>
      <c r="D105" s="267"/>
      <c r="E105" s="267"/>
      <c r="F105" s="288" t="s">
        <v>287</v>
      </c>
      <c r="G105" s="267"/>
      <c r="H105" s="267" t="s">
        <v>326</v>
      </c>
      <c r="I105" s="267" t="s">
        <v>289</v>
      </c>
      <c r="J105" s="267">
        <v>120</v>
      </c>
      <c r="K105" s="280"/>
    </row>
    <row r="106" spans="2:11" ht="15" customHeight="1">
      <c r="B106" s="289"/>
      <c r="C106" s="267" t="s">
        <v>292</v>
      </c>
      <c r="D106" s="267"/>
      <c r="E106" s="267"/>
      <c r="F106" s="288" t="s">
        <v>293</v>
      </c>
      <c r="G106" s="267"/>
      <c r="H106" s="267" t="s">
        <v>326</v>
      </c>
      <c r="I106" s="267" t="s">
        <v>289</v>
      </c>
      <c r="J106" s="267">
        <v>50</v>
      </c>
      <c r="K106" s="280"/>
    </row>
    <row r="107" spans="2:11" ht="15" customHeight="1">
      <c r="B107" s="289"/>
      <c r="C107" s="267" t="s">
        <v>295</v>
      </c>
      <c r="D107" s="267"/>
      <c r="E107" s="267"/>
      <c r="F107" s="288" t="s">
        <v>287</v>
      </c>
      <c r="G107" s="267"/>
      <c r="H107" s="267" t="s">
        <v>326</v>
      </c>
      <c r="I107" s="267" t="s">
        <v>297</v>
      </c>
      <c r="J107" s="267"/>
      <c r="K107" s="280"/>
    </row>
    <row r="108" spans="2:11" ht="15" customHeight="1">
      <c r="B108" s="289"/>
      <c r="C108" s="267" t="s">
        <v>306</v>
      </c>
      <c r="D108" s="267"/>
      <c r="E108" s="267"/>
      <c r="F108" s="288" t="s">
        <v>293</v>
      </c>
      <c r="G108" s="267"/>
      <c r="H108" s="267" t="s">
        <v>326</v>
      </c>
      <c r="I108" s="267" t="s">
        <v>289</v>
      </c>
      <c r="J108" s="267">
        <v>50</v>
      </c>
      <c r="K108" s="280"/>
    </row>
    <row r="109" spans="2:11" ht="15" customHeight="1">
      <c r="B109" s="289"/>
      <c r="C109" s="267" t="s">
        <v>314</v>
      </c>
      <c r="D109" s="267"/>
      <c r="E109" s="267"/>
      <c r="F109" s="288" t="s">
        <v>293</v>
      </c>
      <c r="G109" s="267"/>
      <c r="H109" s="267" t="s">
        <v>326</v>
      </c>
      <c r="I109" s="267" t="s">
        <v>289</v>
      </c>
      <c r="J109" s="267">
        <v>50</v>
      </c>
      <c r="K109" s="280"/>
    </row>
    <row r="110" spans="2:11" ht="15" customHeight="1">
      <c r="B110" s="289"/>
      <c r="C110" s="267" t="s">
        <v>312</v>
      </c>
      <c r="D110" s="267"/>
      <c r="E110" s="267"/>
      <c r="F110" s="288" t="s">
        <v>293</v>
      </c>
      <c r="G110" s="267"/>
      <c r="H110" s="267" t="s">
        <v>326</v>
      </c>
      <c r="I110" s="267" t="s">
        <v>289</v>
      </c>
      <c r="J110" s="267">
        <v>50</v>
      </c>
      <c r="K110" s="280"/>
    </row>
    <row r="111" spans="2:11" ht="15" customHeight="1">
      <c r="B111" s="289"/>
      <c r="C111" s="267" t="s">
        <v>52</v>
      </c>
      <c r="D111" s="267"/>
      <c r="E111" s="267"/>
      <c r="F111" s="288" t="s">
        <v>287</v>
      </c>
      <c r="G111" s="267"/>
      <c r="H111" s="267" t="s">
        <v>327</v>
      </c>
      <c r="I111" s="267" t="s">
        <v>289</v>
      </c>
      <c r="J111" s="267">
        <v>20</v>
      </c>
      <c r="K111" s="280"/>
    </row>
    <row r="112" spans="2:11" ht="15" customHeight="1">
      <c r="B112" s="289"/>
      <c r="C112" s="267" t="s">
        <v>328</v>
      </c>
      <c r="D112" s="267"/>
      <c r="E112" s="267"/>
      <c r="F112" s="288" t="s">
        <v>287</v>
      </c>
      <c r="G112" s="267"/>
      <c r="H112" s="267" t="s">
        <v>329</v>
      </c>
      <c r="I112" s="267" t="s">
        <v>289</v>
      </c>
      <c r="J112" s="267">
        <v>120</v>
      </c>
      <c r="K112" s="280"/>
    </row>
    <row r="113" spans="2:11" ht="15" customHeight="1">
      <c r="B113" s="289"/>
      <c r="C113" s="267" t="s">
        <v>37</v>
      </c>
      <c r="D113" s="267"/>
      <c r="E113" s="267"/>
      <c r="F113" s="288" t="s">
        <v>287</v>
      </c>
      <c r="G113" s="267"/>
      <c r="H113" s="267" t="s">
        <v>330</v>
      </c>
      <c r="I113" s="267" t="s">
        <v>321</v>
      </c>
      <c r="J113" s="267"/>
      <c r="K113" s="280"/>
    </row>
    <row r="114" spans="2:11" ht="15" customHeight="1">
      <c r="B114" s="289"/>
      <c r="C114" s="267" t="s">
        <v>47</v>
      </c>
      <c r="D114" s="267"/>
      <c r="E114" s="267"/>
      <c r="F114" s="288" t="s">
        <v>287</v>
      </c>
      <c r="G114" s="267"/>
      <c r="H114" s="267" t="s">
        <v>331</v>
      </c>
      <c r="I114" s="267" t="s">
        <v>321</v>
      </c>
      <c r="J114" s="267"/>
      <c r="K114" s="280"/>
    </row>
    <row r="115" spans="2:11" ht="15" customHeight="1">
      <c r="B115" s="289"/>
      <c r="C115" s="267" t="s">
        <v>56</v>
      </c>
      <c r="D115" s="267"/>
      <c r="E115" s="267"/>
      <c r="F115" s="288" t="s">
        <v>287</v>
      </c>
      <c r="G115" s="267"/>
      <c r="H115" s="267" t="s">
        <v>332</v>
      </c>
      <c r="I115" s="267" t="s">
        <v>333</v>
      </c>
      <c r="J115" s="267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3"/>
      <c r="D117" s="263"/>
      <c r="E117" s="263"/>
      <c r="F117" s="300"/>
      <c r="G117" s="263"/>
      <c r="H117" s="263"/>
      <c r="I117" s="263"/>
      <c r="J117" s="263"/>
      <c r="K117" s="299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257" t="s">
        <v>334</v>
      </c>
      <c r="D120" s="257"/>
      <c r="E120" s="257"/>
      <c r="F120" s="257"/>
      <c r="G120" s="257"/>
      <c r="H120" s="257"/>
      <c r="I120" s="257"/>
      <c r="J120" s="257"/>
      <c r="K120" s="305"/>
    </row>
    <row r="121" spans="2:11" ht="17.25" customHeight="1">
      <c r="B121" s="306"/>
      <c r="C121" s="281" t="s">
        <v>281</v>
      </c>
      <c r="D121" s="281"/>
      <c r="E121" s="281"/>
      <c r="F121" s="281" t="s">
        <v>282</v>
      </c>
      <c r="G121" s="282"/>
      <c r="H121" s="281" t="s">
        <v>96</v>
      </c>
      <c r="I121" s="281" t="s">
        <v>56</v>
      </c>
      <c r="J121" s="281" t="s">
        <v>283</v>
      </c>
      <c r="K121" s="307"/>
    </row>
    <row r="122" spans="2:11" ht="17.25" customHeight="1">
      <c r="B122" s="306"/>
      <c r="C122" s="283" t="s">
        <v>284</v>
      </c>
      <c r="D122" s="283"/>
      <c r="E122" s="283"/>
      <c r="F122" s="284" t="s">
        <v>285</v>
      </c>
      <c r="G122" s="285"/>
      <c r="H122" s="283"/>
      <c r="I122" s="283"/>
      <c r="J122" s="283" t="s">
        <v>286</v>
      </c>
      <c r="K122" s="307"/>
    </row>
    <row r="123" spans="2:11" ht="5.25" customHeight="1">
      <c r="B123" s="308"/>
      <c r="C123" s="286"/>
      <c r="D123" s="286"/>
      <c r="E123" s="286"/>
      <c r="F123" s="286"/>
      <c r="G123" s="267"/>
      <c r="H123" s="286"/>
      <c r="I123" s="286"/>
      <c r="J123" s="286"/>
      <c r="K123" s="309"/>
    </row>
    <row r="124" spans="2:11" ht="15" customHeight="1">
      <c r="B124" s="308"/>
      <c r="C124" s="267" t="s">
        <v>290</v>
      </c>
      <c r="D124" s="286"/>
      <c r="E124" s="286"/>
      <c r="F124" s="288" t="s">
        <v>287</v>
      </c>
      <c r="G124" s="267"/>
      <c r="H124" s="267" t="s">
        <v>326</v>
      </c>
      <c r="I124" s="267" t="s">
        <v>289</v>
      </c>
      <c r="J124" s="267">
        <v>120</v>
      </c>
      <c r="K124" s="310"/>
    </row>
    <row r="125" spans="2:11" ht="15" customHeight="1">
      <c r="B125" s="308"/>
      <c r="C125" s="267" t="s">
        <v>335</v>
      </c>
      <c r="D125" s="267"/>
      <c r="E125" s="267"/>
      <c r="F125" s="288" t="s">
        <v>287</v>
      </c>
      <c r="G125" s="267"/>
      <c r="H125" s="267" t="s">
        <v>336</v>
      </c>
      <c r="I125" s="267" t="s">
        <v>289</v>
      </c>
      <c r="J125" s="267" t="s">
        <v>337</v>
      </c>
      <c r="K125" s="310"/>
    </row>
    <row r="126" spans="2:11" ht="15" customHeight="1">
      <c r="B126" s="308"/>
      <c r="C126" s="267" t="s">
        <v>236</v>
      </c>
      <c r="D126" s="267"/>
      <c r="E126" s="267"/>
      <c r="F126" s="288" t="s">
        <v>287</v>
      </c>
      <c r="G126" s="267"/>
      <c r="H126" s="267" t="s">
        <v>338</v>
      </c>
      <c r="I126" s="267" t="s">
        <v>289</v>
      </c>
      <c r="J126" s="267" t="s">
        <v>337</v>
      </c>
      <c r="K126" s="310"/>
    </row>
    <row r="127" spans="2:11" ht="15" customHeight="1">
      <c r="B127" s="308"/>
      <c r="C127" s="267" t="s">
        <v>298</v>
      </c>
      <c r="D127" s="267"/>
      <c r="E127" s="267"/>
      <c r="F127" s="288" t="s">
        <v>293</v>
      </c>
      <c r="G127" s="267"/>
      <c r="H127" s="267" t="s">
        <v>299</v>
      </c>
      <c r="I127" s="267" t="s">
        <v>289</v>
      </c>
      <c r="J127" s="267">
        <v>15</v>
      </c>
      <c r="K127" s="310"/>
    </row>
    <row r="128" spans="2:11" ht="15" customHeight="1">
      <c r="B128" s="308"/>
      <c r="C128" s="290" t="s">
        <v>300</v>
      </c>
      <c r="D128" s="290"/>
      <c r="E128" s="290"/>
      <c r="F128" s="291" t="s">
        <v>293</v>
      </c>
      <c r="G128" s="290"/>
      <c r="H128" s="290" t="s">
        <v>301</v>
      </c>
      <c r="I128" s="290" t="s">
        <v>289</v>
      </c>
      <c r="J128" s="290">
        <v>15</v>
      </c>
      <c r="K128" s="310"/>
    </row>
    <row r="129" spans="2:11" ht="15" customHeight="1">
      <c r="B129" s="308"/>
      <c r="C129" s="290" t="s">
        <v>302</v>
      </c>
      <c r="D129" s="290"/>
      <c r="E129" s="290"/>
      <c r="F129" s="291" t="s">
        <v>293</v>
      </c>
      <c r="G129" s="290"/>
      <c r="H129" s="290" t="s">
        <v>303</v>
      </c>
      <c r="I129" s="290" t="s">
        <v>289</v>
      </c>
      <c r="J129" s="290">
        <v>20</v>
      </c>
      <c r="K129" s="310"/>
    </row>
    <row r="130" spans="2:11" ht="15" customHeight="1">
      <c r="B130" s="308"/>
      <c r="C130" s="290" t="s">
        <v>304</v>
      </c>
      <c r="D130" s="290"/>
      <c r="E130" s="290"/>
      <c r="F130" s="291" t="s">
        <v>293</v>
      </c>
      <c r="G130" s="290"/>
      <c r="H130" s="290" t="s">
        <v>305</v>
      </c>
      <c r="I130" s="290" t="s">
        <v>289</v>
      </c>
      <c r="J130" s="290">
        <v>20</v>
      </c>
      <c r="K130" s="310"/>
    </row>
    <row r="131" spans="2:11" ht="15" customHeight="1">
      <c r="B131" s="308"/>
      <c r="C131" s="267" t="s">
        <v>292</v>
      </c>
      <c r="D131" s="267"/>
      <c r="E131" s="267"/>
      <c r="F131" s="288" t="s">
        <v>293</v>
      </c>
      <c r="G131" s="267"/>
      <c r="H131" s="267" t="s">
        <v>326</v>
      </c>
      <c r="I131" s="267" t="s">
        <v>289</v>
      </c>
      <c r="J131" s="267">
        <v>50</v>
      </c>
      <c r="K131" s="310"/>
    </row>
    <row r="132" spans="2:11" ht="15" customHeight="1">
      <c r="B132" s="308"/>
      <c r="C132" s="267" t="s">
        <v>306</v>
      </c>
      <c r="D132" s="267"/>
      <c r="E132" s="267"/>
      <c r="F132" s="288" t="s">
        <v>293</v>
      </c>
      <c r="G132" s="267"/>
      <c r="H132" s="267" t="s">
        <v>326</v>
      </c>
      <c r="I132" s="267" t="s">
        <v>289</v>
      </c>
      <c r="J132" s="267">
        <v>50</v>
      </c>
      <c r="K132" s="310"/>
    </row>
    <row r="133" spans="2:11" ht="15" customHeight="1">
      <c r="B133" s="308"/>
      <c r="C133" s="267" t="s">
        <v>312</v>
      </c>
      <c r="D133" s="267"/>
      <c r="E133" s="267"/>
      <c r="F133" s="288" t="s">
        <v>293</v>
      </c>
      <c r="G133" s="267"/>
      <c r="H133" s="267" t="s">
        <v>326</v>
      </c>
      <c r="I133" s="267" t="s">
        <v>289</v>
      </c>
      <c r="J133" s="267">
        <v>50</v>
      </c>
      <c r="K133" s="310"/>
    </row>
    <row r="134" spans="2:11" ht="15" customHeight="1">
      <c r="B134" s="308"/>
      <c r="C134" s="267" t="s">
        <v>314</v>
      </c>
      <c r="D134" s="267"/>
      <c r="E134" s="267"/>
      <c r="F134" s="288" t="s">
        <v>293</v>
      </c>
      <c r="G134" s="267"/>
      <c r="H134" s="267" t="s">
        <v>326</v>
      </c>
      <c r="I134" s="267" t="s">
        <v>289</v>
      </c>
      <c r="J134" s="267">
        <v>50</v>
      </c>
      <c r="K134" s="310"/>
    </row>
    <row r="135" spans="2:11" ht="15" customHeight="1">
      <c r="B135" s="308"/>
      <c r="C135" s="267" t="s">
        <v>101</v>
      </c>
      <c r="D135" s="267"/>
      <c r="E135" s="267"/>
      <c r="F135" s="288" t="s">
        <v>293</v>
      </c>
      <c r="G135" s="267"/>
      <c r="H135" s="267" t="s">
        <v>339</v>
      </c>
      <c r="I135" s="267" t="s">
        <v>289</v>
      </c>
      <c r="J135" s="267">
        <v>255</v>
      </c>
      <c r="K135" s="310"/>
    </row>
    <row r="136" spans="2:11" ht="15" customHeight="1">
      <c r="B136" s="308"/>
      <c r="C136" s="267" t="s">
        <v>316</v>
      </c>
      <c r="D136" s="267"/>
      <c r="E136" s="267"/>
      <c r="F136" s="288" t="s">
        <v>287</v>
      </c>
      <c r="G136" s="267"/>
      <c r="H136" s="267" t="s">
        <v>340</v>
      </c>
      <c r="I136" s="267" t="s">
        <v>318</v>
      </c>
      <c r="J136" s="267"/>
      <c r="K136" s="310"/>
    </row>
    <row r="137" spans="2:11" ht="15" customHeight="1">
      <c r="B137" s="308"/>
      <c r="C137" s="267" t="s">
        <v>319</v>
      </c>
      <c r="D137" s="267"/>
      <c r="E137" s="267"/>
      <c r="F137" s="288" t="s">
        <v>287</v>
      </c>
      <c r="G137" s="267"/>
      <c r="H137" s="267" t="s">
        <v>341</v>
      </c>
      <c r="I137" s="267" t="s">
        <v>321</v>
      </c>
      <c r="J137" s="267"/>
      <c r="K137" s="310"/>
    </row>
    <row r="138" spans="2:11" ht="15" customHeight="1">
      <c r="B138" s="308"/>
      <c r="C138" s="267" t="s">
        <v>322</v>
      </c>
      <c r="D138" s="267"/>
      <c r="E138" s="267"/>
      <c r="F138" s="288" t="s">
        <v>287</v>
      </c>
      <c r="G138" s="267"/>
      <c r="H138" s="267" t="s">
        <v>322</v>
      </c>
      <c r="I138" s="267" t="s">
        <v>321</v>
      </c>
      <c r="J138" s="267"/>
      <c r="K138" s="310"/>
    </row>
    <row r="139" spans="2:11" ht="15" customHeight="1">
      <c r="B139" s="308"/>
      <c r="C139" s="267" t="s">
        <v>37</v>
      </c>
      <c r="D139" s="267"/>
      <c r="E139" s="267"/>
      <c r="F139" s="288" t="s">
        <v>287</v>
      </c>
      <c r="G139" s="267"/>
      <c r="H139" s="267" t="s">
        <v>342</v>
      </c>
      <c r="I139" s="267" t="s">
        <v>321</v>
      </c>
      <c r="J139" s="267"/>
      <c r="K139" s="310"/>
    </row>
    <row r="140" spans="2:11" ht="15" customHeight="1">
      <c r="B140" s="308"/>
      <c r="C140" s="267" t="s">
        <v>343</v>
      </c>
      <c r="D140" s="267"/>
      <c r="E140" s="267"/>
      <c r="F140" s="288" t="s">
        <v>287</v>
      </c>
      <c r="G140" s="267"/>
      <c r="H140" s="267" t="s">
        <v>344</v>
      </c>
      <c r="I140" s="267" t="s">
        <v>321</v>
      </c>
      <c r="J140" s="267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3"/>
      <c r="C142" s="263"/>
      <c r="D142" s="263"/>
      <c r="E142" s="263"/>
      <c r="F142" s="300"/>
      <c r="G142" s="263"/>
      <c r="H142" s="263"/>
      <c r="I142" s="263"/>
      <c r="J142" s="263"/>
      <c r="K142" s="263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279" t="s">
        <v>345</v>
      </c>
      <c r="D145" s="279"/>
      <c r="E145" s="279"/>
      <c r="F145" s="279"/>
      <c r="G145" s="279"/>
      <c r="H145" s="279"/>
      <c r="I145" s="279"/>
      <c r="J145" s="279"/>
      <c r="K145" s="280"/>
    </row>
    <row r="146" spans="2:11" ht="17.25" customHeight="1">
      <c r="B146" s="278"/>
      <c r="C146" s="281" t="s">
        <v>281</v>
      </c>
      <c r="D146" s="281"/>
      <c r="E146" s="281"/>
      <c r="F146" s="281" t="s">
        <v>282</v>
      </c>
      <c r="G146" s="282"/>
      <c r="H146" s="281" t="s">
        <v>96</v>
      </c>
      <c r="I146" s="281" t="s">
        <v>56</v>
      </c>
      <c r="J146" s="281" t="s">
        <v>283</v>
      </c>
      <c r="K146" s="280"/>
    </row>
    <row r="147" spans="2:11" ht="17.25" customHeight="1">
      <c r="B147" s="278"/>
      <c r="C147" s="283" t="s">
        <v>284</v>
      </c>
      <c r="D147" s="283"/>
      <c r="E147" s="283"/>
      <c r="F147" s="284" t="s">
        <v>285</v>
      </c>
      <c r="G147" s="285"/>
      <c r="H147" s="283"/>
      <c r="I147" s="283"/>
      <c r="J147" s="283" t="s">
        <v>286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290</v>
      </c>
      <c r="D149" s="267"/>
      <c r="E149" s="267"/>
      <c r="F149" s="315" t="s">
        <v>287</v>
      </c>
      <c r="G149" s="267"/>
      <c r="H149" s="314" t="s">
        <v>326</v>
      </c>
      <c r="I149" s="314" t="s">
        <v>289</v>
      </c>
      <c r="J149" s="314">
        <v>120</v>
      </c>
      <c r="K149" s="310"/>
    </row>
    <row r="150" spans="2:11" ht="15" customHeight="1">
      <c r="B150" s="289"/>
      <c r="C150" s="314" t="s">
        <v>335</v>
      </c>
      <c r="D150" s="267"/>
      <c r="E150" s="267"/>
      <c r="F150" s="315" t="s">
        <v>287</v>
      </c>
      <c r="G150" s="267"/>
      <c r="H150" s="314" t="s">
        <v>346</v>
      </c>
      <c r="I150" s="314" t="s">
        <v>289</v>
      </c>
      <c r="J150" s="314" t="s">
        <v>337</v>
      </c>
      <c r="K150" s="310"/>
    </row>
    <row r="151" spans="2:11" ht="15" customHeight="1">
      <c r="B151" s="289"/>
      <c r="C151" s="314" t="s">
        <v>236</v>
      </c>
      <c r="D151" s="267"/>
      <c r="E151" s="267"/>
      <c r="F151" s="315" t="s">
        <v>287</v>
      </c>
      <c r="G151" s="267"/>
      <c r="H151" s="314" t="s">
        <v>347</v>
      </c>
      <c r="I151" s="314" t="s">
        <v>289</v>
      </c>
      <c r="J151" s="314" t="s">
        <v>337</v>
      </c>
      <c r="K151" s="310"/>
    </row>
    <row r="152" spans="2:11" ht="15" customHeight="1">
      <c r="B152" s="289"/>
      <c r="C152" s="314" t="s">
        <v>292</v>
      </c>
      <c r="D152" s="267"/>
      <c r="E152" s="267"/>
      <c r="F152" s="315" t="s">
        <v>293</v>
      </c>
      <c r="G152" s="267"/>
      <c r="H152" s="314" t="s">
        <v>326</v>
      </c>
      <c r="I152" s="314" t="s">
        <v>289</v>
      </c>
      <c r="J152" s="314">
        <v>50</v>
      </c>
      <c r="K152" s="310"/>
    </row>
    <row r="153" spans="2:11" ht="15" customHeight="1">
      <c r="B153" s="289"/>
      <c r="C153" s="314" t="s">
        <v>295</v>
      </c>
      <c r="D153" s="267"/>
      <c r="E153" s="267"/>
      <c r="F153" s="315" t="s">
        <v>287</v>
      </c>
      <c r="G153" s="267"/>
      <c r="H153" s="314" t="s">
        <v>326</v>
      </c>
      <c r="I153" s="314" t="s">
        <v>297</v>
      </c>
      <c r="J153" s="314"/>
      <c r="K153" s="310"/>
    </row>
    <row r="154" spans="2:11" ht="15" customHeight="1">
      <c r="B154" s="289"/>
      <c r="C154" s="314" t="s">
        <v>306</v>
      </c>
      <c r="D154" s="267"/>
      <c r="E154" s="267"/>
      <c r="F154" s="315" t="s">
        <v>293</v>
      </c>
      <c r="G154" s="267"/>
      <c r="H154" s="314" t="s">
        <v>326</v>
      </c>
      <c r="I154" s="314" t="s">
        <v>289</v>
      </c>
      <c r="J154" s="314">
        <v>50</v>
      </c>
      <c r="K154" s="310"/>
    </row>
    <row r="155" spans="2:11" ht="15" customHeight="1">
      <c r="B155" s="289"/>
      <c r="C155" s="314" t="s">
        <v>314</v>
      </c>
      <c r="D155" s="267"/>
      <c r="E155" s="267"/>
      <c r="F155" s="315" t="s">
        <v>293</v>
      </c>
      <c r="G155" s="267"/>
      <c r="H155" s="314" t="s">
        <v>326</v>
      </c>
      <c r="I155" s="314" t="s">
        <v>289</v>
      </c>
      <c r="J155" s="314">
        <v>50</v>
      </c>
      <c r="K155" s="310"/>
    </row>
    <row r="156" spans="2:11" ht="15" customHeight="1">
      <c r="B156" s="289"/>
      <c r="C156" s="314" t="s">
        <v>312</v>
      </c>
      <c r="D156" s="267"/>
      <c r="E156" s="267"/>
      <c r="F156" s="315" t="s">
        <v>293</v>
      </c>
      <c r="G156" s="267"/>
      <c r="H156" s="314" t="s">
        <v>326</v>
      </c>
      <c r="I156" s="314" t="s">
        <v>289</v>
      </c>
      <c r="J156" s="314">
        <v>50</v>
      </c>
      <c r="K156" s="310"/>
    </row>
    <row r="157" spans="2:11" ht="15" customHeight="1">
      <c r="B157" s="289"/>
      <c r="C157" s="314" t="s">
        <v>86</v>
      </c>
      <c r="D157" s="267"/>
      <c r="E157" s="267"/>
      <c r="F157" s="315" t="s">
        <v>287</v>
      </c>
      <c r="G157" s="267"/>
      <c r="H157" s="314" t="s">
        <v>348</v>
      </c>
      <c r="I157" s="314" t="s">
        <v>289</v>
      </c>
      <c r="J157" s="314" t="s">
        <v>349</v>
      </c>
      <c r="K157" s="310"/>
    </row>
    <row r="158" spans="2:11" ht="15" customHeight="1">
      <c r="B158" s="289"/>
      <c r="C158" s="314" t="s">
        <v>350</v>
      </c>
      <c r="D158" s="267"/>
      <c r="E158" s="267"/>
      <c r="F158" s="315" t="s">
        <v>287</v>
      </c>
      <c r="G158" s="267"/>
      <c r="H158" s="314" t="s">
        <v>351</v>
      </c>
      <c r="I158" s="314" t="s">
        <v>321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3"/>
      <c r="C160" s="267"/>
      <c r="D160" s="267"/>
      <c r="E160" s="267"/>
      <c r="F160" s="288"/>
      <c r="G160" s="267"/>
      <c r="H160" s="267"/>
      <c r="I160" s="267"/>
      <c r="J160" s="267"/>
      <c r="K160" s="263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257" t="s">
        <v>352</v>
      </c>
      <c r="D163" s="257"/>
      <c r="E163" s="257"/>
      <c r="F163" s="257"/>
      <c r="G163" s="257"/>
      <c r="H163" s="257"/>
      <c r="I163" s="257"/>
      <c r="J163" s="257"/>
      <c r="K163" s="258"/>
    </row>
    <row r="164" spans="2:11" ht="17.25" customHeight="1">
      <c r="B164" s="256"/>
      <c r="C164" s="281" t="s">
        <v>281</v>
      </c>
      <c r="D164" s="281"/>
      <c r="E164" s="281"/>
      <c r="F164" s="281" t="s">
        <v>282</v>
      </c>
      <c r="G164" s="318"/>
      <c r="H164" s="319" t="s">
        <v>96</v>
      </c>
      <c r="I164" s="319" t="s">
        <v>56</v>
      </c>
      <c r="J164" s="281" t="s">
        <v>283</v>
      </c>
      <c r="K164" s="258"/>
    </row>
    <row r="165" spans="2:11" ht="17.25" customHeight="1">
      <c r="B165" s="259"/>
      <c r="C165" s="283" t="s">
        <v>284</v>
      </c>
      <c r="D165" s="283"/>
      <c r="E165" s="283"/>
      <c r="F165" s="284" t="s">
        <v>285</v>
      </c>
      <c r="G165" s="320"/>
      <c r="H165" s="321"/>
      <c r="I165" s="321"/>
      <c r="J165" s="283" t="s">
        <v>286</v>
      </c>
      <c r="K165" s="261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7" t="s">
        <v>290</v>
      </c>
      <c r="D167" s="267"/>
      <c r="E167" s="267"/>
      <c r="F167" s="288" t="s">
        <v>287</v>
      </c>
      <c r="G167" s="267"/>
      <c r="H167" s="267" t="s">
        <v>326</v>
      </c>
      <c r="I167" s="267" t="s">
        <v>289</v>
      </c>
      <c r="J167" s="267">
        <v>120</v>
      </c>
      <c r="K167" s="310"/>
    </row>
    <row r="168" spans="2:11" ht="15" customHeight="1">
      <c r="B168" s="289"/>
      <c r="C168" s="267" t="s">
        <v>335</v>
      </c>
      <c r="D168" s="267"/>
      <c r="E168" s="267"/>
      <c r="F168" s="288" t="s">
        <v>287</v>
      </c>
      <c r="G168" s="267"/>
      <c r="H168" s="267" t="s">
        <v>336</v>
      </c>
      <c r="I168" s="267" t="s">
        <v>289</v>
      </c>
      <c r="J168" s="267" t="s">
        <v>337</v>
      </c>
      <c r="K168" s="310"/>
    </row>
    <row r="169" spans="2:11" ht="15" customHeight="1">
      <c r="B169" s="289"/>
      <c r="C169" s="267" t="s">
        <v>236</v>
      </c>
      <c r="D169" s="267"/>
      <c r="E169" s="267"/>
      <c r="F169" s="288" t="s">
        <v>287</v>
      </c>
      <c r="G169" s="267"/>
      <c r="H169" s="267" t="s">
        <v>353</v>
      </c>
      <c r="I169" s="267" t="s">
        <v>289</v>
      </c>
      <c r="J169" s="267" t="s">
        <v>337</v>
      </c>
      <c r="K169" s="310"/>
    </row>
    <row r="170" spans="2:11" ht="15" customHeight="1">
      <c r="B170" s="289"/>
      <c r="C170" s="267" t="s">
        <v>292</v>
      </c>
      <c r="D170" s="267"/>
      <c r="E170" s="267"/>
      <c r="F170" s="288" t="s">
        <v>293</v>
      </c>
      <c r="G170" s="267"/>
      <c r="H170" s="267" t="s">
        <v>353</v>
      </c>
      <c r="I170" s="267" t="s">
        <v>289</v>
      </c>
      <c r="J170" s="267">
        <v>50</v>
      </c>
      <c r="K170" s="310"/>
    </row>
    <row r="171" spans="2:11" ht="15" customHeight="1">
      <c r="B171" s="289"/>
      <c r="C171" s="267" t="s">
        <v>295</v>
      </c>
      <c r="D171" s="267"/>
      <c r="E171" s="267"/>
      <c r="F171" s="288" t="s">
        <v>287</v>
      </c>
      <c r="G171" s="267"/>
      <c r="H171" s="267" t="s">
        <v>353</v>
      </c>
      <c r="I171" s="267" t="s">
        <v>297</v>
      </c>
      <c r="J171" s="267"/>
      <c r="K171" s="310"/>
    </row>
    <row r="172" spans="2:11" ht="15" customHeight="1">
      <c r="B172" s="289"/>
      <c r="C172" s="267" t="s">
        <v>306</v>
      </c>
      <c r="D172" s="267"/>
      <c r="E172" s="267"/>
      <c r="F172" s="288" t="s">
        <v>293</v>
      </c>
      <c r="G172" s="267"/>
      <c r="H172" s="267" t="s">
        <v>353</v>
      </c>
      <c r="I172" s="267" t="s">
        <v>289</v>
      </c>
      <c r="J172" s="267">
        <v>50</v>
      </c>
      <c r="K172" s="310"/>
    </row>
    <row r="173" spans="2:11" ht="15" customHeight="1">
      <c r="B173" s="289"/>
      <c r="C173" s="267" t="s">
        <v>314</v>
      </c>
      <c r="D173" s="267"/>
      <c r="E173" s="267"/>
      <c r="F173" s="288" t="s">
        <v>293</v>
      </c>
      <c r="G173" s="267"/>
      <c r="H173" s="267" t="s">
        <v>353</v>
      </c>
      <c r="I173" s="267" t="s">
        <v>289</v>
      </c>
      <c r="J173" s="267">
        <v>50</v>
      </c>
      <c r="K173" s="310"/>
    </row>
    <row r="174" spans="2:11" ht="15" customHeight="1">
      <c r="B174" s="289"/>
      <c r="C174" s="267" t="s">
        <v>312</v>
      </c>
      <c r="D174" s="267"/>
      <c r="E174" s="267"/>
      <c r="F174" s="288" t="s">
        <v>293</v>
      </c>
      <c r="G174" s="267"/>
      <c r="H174" s="267" t="s">
        <v>353</v>
      </c>
      <c r="I174" s="267" t="s">
        <v>289</v>
      </c>
      <c r="J174" s="267">
        <v>50</v>
      </c>
      <c r="K174" s="310"/>
    </row>
    <row r="175" spans="2:11" ht="15" customHeight="1">
      <c r="B175" s="289"/>
      <c r="C175" s="267" t="s">
        <v>95</v>
      </c>
      <c r="D175" s="267"/>
      <c r="E175" s="267"/>
      <c r="F175" s="288" t="s">
        <v>287</v>
      </c>
      <c r="G175" s="267"/>
      <c r="H175" s="267" t="s">
        <v>354</v>
      </c>
      <c r="I175" s="267" t="s">
        <v>355</v>
      </c>
      <c r="J175" s="267"/>
      <c r="K175" s="310"/>
    </row>
    <row r="176" spans="2:11" ht="15" customHeight="1">
      <c r="B176" s="289"/>
      <c r="C176" s="267" t="s">
        <v>56</v>
      </c>
      <c r="D176" s="267"/>
      <c r="E176" s="267"/>
      <c r="F176" s="288" t="s">
        <v>287</v>
      </c>
      <c r="G176" s="267"/>
      <c r="H176" s="267" t="s">
        <v>356</v>
      </c>
      <c r="I176" s="267" t="s">
        <v>357</v>
      </c>
      <c r="J176" s="267">
        <v>1</v>
      </c>
      <c r="K176" s="310"/>
    </row>
    <row r="177" spans="2:11" ht="15" customHeight="1">
      <c r="B177" s="289"/>
      <c r="C177" s="267" t="s">
        <v>52</v>
      </c>
      <c r="D177" s="267"/>
      <c r="E177" s="267"/>
      <c r="F177" s="288" t="s">
        <v>287</v>
      </c>
      <c r="G177" s="267"/>
      <c r="H177" s="267" t="s">
        <v>358</v>
      </c>
      <c r="I177" s="267" t="s">
        <v>289</v>
      </c>
      <c r="J177" s="267">
        <v>20</v>
      </c>
      <c r="K177" s="310"/>
    </row>
    <row r="178" spans="2:11" ht="15" customHeight="1">
      <c r="B178" s="289"/>
      <c r="C178" s="267" t="s">
        <v>96</v>
      </c>
      <c r="D178" s="267"/>
      <c r="E178" s="267"/>
      <c r="F178" s="288" t="s">
        <v>287</v>
      </c>
      <c r="G178" s="267"/>
      <c r="H178" s="267" t="s">
        <v>359</v>
      </c>
      <c r="I178" s="267" t="s">
        <v>289</v>
      </c>
      <c r="J178" s="267">
        <v>255</v>
      </c>
      <c r="K178" s="310"/>
    </row>
    <row r="179" spans="2:11" ht="15" customHeight="1">
      <c r="B179" s="289"/>
      <c r="C179" s="267" t="s">
        <v>97</v>
      </c>
      <c r="D179" s="267"/>
      <c r="E179" s="267"/>
      <c r="F179" s="288" t="s">
        <v>287</v>
      </c>
      <c r="G179" s="267"/>
      <c r="H179" s="267" t="s">
        <v>252</v>
      </c>
      <c r="I179" s="267" t="s">
        <v>289</v>
      </c>
      <c r="J179" s="267">
        <v>10</v>
      </c>
      <c r="K179" s="310"/>
    </row>
    <row r="180" spans="2:11" ht="15" customHeight="1">
      <c r="B180" s="289"/>
      <c r="C180" s="267" t="s">
        <v>98</v>
      </c>
      <c r="D180" s="267"/>
      <c r="E180" s="267"/>
      <c r="F180" s="288" t="s">
        <v>287</v>
      </c>
      <c r="G180" s="267"/>
      <c r="H180" s="267" t="s">
        <v>360</v>
      </c>
      <c r="I180" s="267" t="s">
        <v>321</v>
      </c>
      <c r="J180" s="267"/>
      <c r="K180" s="310"/>
    </row>
    <row r="181" spans="2:11" ht="15" customHeight="1">
      <c r="B181" s="289"/>
      <c r="C181" s="267" t="s">
        <v>361</v>
      </c>
      <c r="D181" s="267"/>
      <c r="E181" s="267"/>
      <c r="F181" s="288" t="s">
        <v>287</v>
      </c>
      <c r="G181" s="267"/>
      <c r="H181" s="267" t="s">
        <v>362</v>
      </c>
      <c r="I181" s="267" t="s">
        <v>321</v>
      </c>
      <c r="J181" s="267"/>
      <c r="K181" s="310"/>
    </row>
    <row r="182" spans="2:11" ht="15" customHeight="1">
      <c r="B182" s="289"/>
      <c r="C182" s="267" t="s">
        <v>350</v>
      </c>
      <c r="D182" s="267"/>
      <c r="E182" s="267"/>
      <c r="F182" s="288" t="s">
        <v>287</v>
      </c>
      <c r="G182" s="267"/>
      <c r="H182" s="267" t="s">
        <v>363</v>
      </c>
      <c r="I182" s="267" t="s">
        <v>321</v>
      </c>
      <c r="J182" s="267"/>
      <c r="K182" s="310"/>
    </row>
    <row r="183" spans="2:11" ht="15" customHeight="1">
      <c r="B183" s="289"/>
      <c r="C183" s="267" t="s">
        <v>100</v>
      </c>
      <c r="D183" s="267"/>
      <c r="E183" s="267"/>
      <c r="F183" s="288" t="s">
        <v>293</v>
      </c>
      <c r="G183" s="267"/>
      <c r="H183" s="267" t="s">
        <v>364</v>
      </c>
      <c r="I183" s="267" t="s">
        <v>289</v>
      </c>
      <c r="J183" s="267">
        <v>50</v>
      </c>
      <c r="K183" s="310"/>
    </row>
    <row r="184" spans="2:11" ht="15" customHeight="1">
      <c r="B184" s="289"/>
      <c r="C184" s="267" t="s">
        <v>365</v>
      </c>
      <c r="D184" s="267"/>
      <c r="E184" s="267"/>
      <c r="F184" s="288" t="s">
        <v>293</v>
      </c>
      <c r="G184" s="267"/>
      <c r="H184" s="267" t="s">
        <v>366</v>
      </c>
      <c r="I184" s="267" t="s">
        <v>367</v>
      </c>
      <c r="J184" s="267"/>
      <c r="K184" s="310"/>
    </row>
    <row r="185" spans="2:11" ht="15" customHeight="1">
      <c r="B185" s="289"/>
      <c r="C185" s="267" t="s">
        <v>368</v>
      </c>
      <c r="D185" s="267"/>
      <c r="E185" s="267"/>
      <c r="F185" s="288" t="s">
        <v>293</v>
      </c>
      <c r="G185" s="267"/>
      <c r="H185" s="267" t="s">
        <v>369</v>
      </c>
      <c r="I185" s="267" t="s">
        <v>367</v>
      </c>
      <c r="J185" s="267"/>
      <c r="K185" s="310"/>
    </row>
    <row r="186" spans="2:11" ht="15" customHeight="1">
      <c r="B186" s="289"/>
      <c r="C186" s="267" t="s">
        <v>370</v>
      </c>
      <c r="D186" s="267"/>
      <c r="E186" s="267"/>
      <c r="F186" s="288" t="s">
        <v>293</v>
      </c>
      <c r="G186" s="267"/>
      <c r="H186" s="267" t="s">
        <v>371</v>
      </c>
      <c r="I186" s="267" t="s">
        <v>367</v>
      </c>
      <c r="J186" s="267"/>
      <c r="K186" s="310"/>
    </row>
    <row r="187" spans="2:11" ht="15" customHeight="1">
      <c r="B187" s="289"/>
      <c r="C187" s="322" t="s">
        <v>372</v>
      </c>
      <c r="D187" s="267"/>
      <c r="E187" s="267"/>
      <c r="F187" s="288" t="s">
        <v>293</v>
      </c>
      <c r="G187" s="267"/>
      <c r="H187" s="267" t="s">
        <v>373</v>
      </c>
      <c r="I187" s="267" t="s">
        <v>374</v>
      </c>
      <c r="J187" s="323" t="s">
        <v>375</v>
      </c>
      <c r="K187" s="310"/>
    </row>
    <row r="188" spans="2:11" ht="15" customHeight="1">
      <c r="B188" s="289"/>
      <c r="C188" s="273" t="s">
        <v>41</v>
      </c>
      <c r="D188" s="267"/>
      <c r="E188" s="267"/>
      <c r="F188" s="288" t="s">
        <v>287</v>
      </c>
      <c r="G188" s="267"/>
      <c r="H188" s="263" t="s">
        <v>376</v>
      </c>
      <c r="I188" s="267" t="s">
        <v>377</v>
      </c>
      <c r="J188" s="267"/>
      <c r="K188" s="310"/>
    </row>
    <row r="189" spans="2:11" ht="15" customHeight="1">
      <c r="B189" s="289"/>
      <c r="C189" s="273" t="s">
        <v>378</v>
      </c>
      <c r="D189" s="267"/>
      <c r="E189" s="267"/>
      <c r="F189" s="288" t="s">
        <v>287</v>
      </c>
      <c r="G189" s="267"/>
      <c r="H189" s="267" t="s">
        <v>379</v>
      </c>
      <c r="I189" s="267" t="s">
        <v>321</v>
      </c>
      <c r="J189" s="267"/>
      <c r="K189" s="310"/>
    </row>
    <row r="190" spans="2:11" ht="15" customHeight="1">
      <c r="B190" s="289"/>
      <c r="C190" s="273" t="s">
        <v>380</v>
      </c>
      <c r="D190" s="267"/>
      <c r="E190" s="267"/>
      <c r="F190" s="288" t="s">
        <v>287</v>
      </c>
      <c r="G190" s="267"/>
      <c r="H190" s="267" t="s">
        <v>381</v>
      </c>
      <c r="I190" s="267" t="s">
        <v>321</v>
      </c>
      <c r="J190" s="267"/>
      <c r="K190" s="310"/>
    </row>
    <row r="191" spans="2:11" ht="15" customHeight="1">
      <c r="B191" s="289"/>
      <c r="C191" s="273" t="s">
        <v>382</v>
      </c>
      <c r="D191" s="267"/>
      <c r="E191" s="267"/>
      <c r="F191" s="288" t="s">
        <v>293</v>
      </c>
      <c r="G191" s="267"/>
      <c r="H191" s="267" t="s">
        <v>383</v>
      </c>
      <c r="I191" s="267" t="s">
        <v>321</v>
      </c>
      <c r="J191" s="267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3"/>
      <c r="C193" s="267"/>
      <c r="D193" s="267"/>
      <c r="E193" s="267"/>
      <c r="F193" s="288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8"/>
      <c r="G194" s="267"/>
      <c r="H194" s="267"/>
      <c r="I194" s="267"/>
      <c r="J194" s="267"/>
      <c r="K194" s="263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257" t="s">
        <v>384</v>
      </c>
      <c r="D197" s="257"/>
      <c r="E197" s="257"/>
      <c r="F197" s="257"/>
      <c r="G197" s="257"/>
      <c r="H197" s="257"/>
      <c r="I197" s="257"/>
      <c r="J197" s="257"/>
      <c r="K197" s="258"/>
    </row>
    <row r="198" spans="2:11" ht="25.5" customHeight="1">
      <c r="B198" s="256"/>
      <c r="C198" s="325" t="s">
        <v>385</v>
      </c>
      <c r="D198" s="325"/>
      <c r="E198" s="325"/>
      <c r="F198" s="325" t="s">
        <v>386</v>
      </c>
      <c r="G198" s="326"/>
      <c r="H198" s="325" t="s">
        <v>387</v>
      </c>
      <c r="I198" s="325"/>
      <c r="J198" s="325"/>
      <c r="K198" s="258"/>
    </row>
    <row r="199" spans="2:11" ht="5.25" customHeight="1">
      <c r="B199" s="289"/>
      <c r="C199" s="286"/>
      <c r="D199" s="286"/>
      <c r="E199" s="286"/>
      <c r="F199" s="286"/>
      <c r="G199" s="267"/>
      <c r="H199" s="286"/>
      <c r="I199" s="286"/>
      <c r="J199" s="286"/>
      <c r="K199" s="310"/>
    </row>
    <row r="200" spans="2:11" ht="15" customHeight="1">
      <c r="B200" s="289"/>
      <c r="C200" s="267" t="s">
        <v>377</v>
      </c>
      <c r="D200" s="267"/>
      <c r="E200" s="267"/>
      <c r="F200" s="288" t="s">
        <v>42</v>
      </c>
      <c r="G200" s="267"/>
      <c r="H200" s="267" t="s">
        <v>388</v>
      </c>
      <c r="I200" s="267"/>
      <c r="J200" s="267"/>
      <c r="K200" s="310"/>
    </row>
    <row r="201" spans="2:11" ht="15" customHeight="1">
      <c r="B201" s="289"/>
      <c r="C201" s="295"/>
      <c r="D201" s="267"/>
      <c r="E201" s="267"/>
      <c r="F201" s="288" t="s">
        <v>43</v>
      </c>
      <c r="G201" s="267"/>
      <c r="H201" s="267" t="s">
        <v>389</v>
      </c>
      <c r="I201" s="267"/>
      <c r="J201" s="267"/>
      <c r="K201" s="310"/>
    </row>
    <row r="202" spans="2:11" ht="15" customHeight="1">
      <c r="B202" s="289"/>
      <c r="C202" s="295"/>
      <c r="D202" s="267"/>
      <c r="E202" s="267"/>
      <c r="F202" s="288" t="s">
        <v>46</v>
      </c>
      <c r="G202" s="267"/>
      <c r="H202" s="267" t="s">
        <v>390</v>
      </c>
      <c r="I202" s="267"/>
      <c r="J202" s="267"/>
      <c r="K202" s="310"/>
    </row>
    <row r="203" spans="2:11" ht="15" customHeight="1">
      <c r="B203" s="289"/>
      <c r="C203" s="267"/>
      <c r="D203" s="267"/>
      <c r="E203" s="267"/>
      <c r="F203" s="288" t="s">
        <v>44</v>
      </c>
      <c r="G203" s="267"/>
      <c r="H203" s="267" t="s">
        <v>391</v>
      </c>
      <c r="I203" s="267"/>
      <c r="J203" s="267"/>
      <c r="K203" s="310"/>
    </row>
    <row r="204" spans="2:11" ht="15" customHeight="1">
      <c r="B204" s="289"/>
      <c r="C204" s="267"/>
      <c r="D204" s="267"/>
      <c r="E204" s="267"/>
      <c r="F204" s="288" t="s">
        <v>45</v>
      </c>
      <c r="G204" s="267"/>
      <c r="H204" s="267" t="s">
        <v>392</v>
      </c>
      <c r="I204" s="267"/>
      <c r="J204" s="267"/>
      <c r="K204" s="310"/>
    </row>
    <row r="205" spans="2:11" ht="15" customHeight="1">
      <c r="B205" s="289"/>
      <c r="C205" s="267"/>
      <c r="D205" s="267"/>
      <c r="E205" s="267"/>
      <c r="F205" s="288"/>
      <c r="G205" s="267"/>
      <c r="H205" s="267"/>
      <c r="I205" s="267"/>
      <c r="J205" s="267"/>
      <c r="K205" s="310"/>
    </row>
    <row r="206" spans="2:11" ht="15" customHeight="1">
      <c r="B206" s="289"/>
      <c r="C206" s="267" t="s">
        <v>333</v>
      </c>
      <c r="D206" s="267"/>
      <c r="E206" s="267"/>
      <c r="F206" s="288" t="s">
        <v>75</v>
      </c>
      <c r="G206" s="267"/>
      <c r="H206" s="267" t="s">
        <v>393</v>
      </c>
      <c r="I206" s="267"/>
      <c r="J206" s="267"/>
      <c r="K206" s="310"/>
    </row>
    <row r="207" spans="2:11" ht="15" customHeight="1">
      <c r="B207" s="289"/>
      <c r="C207" s="295"/>
      <c r="D207" s="267"/>
      <c r="E207" s="267"/>
      <c r="F207" s="288" t="s">
        <v>230</v>
      </c>
      <c r="G207" s="267"/>
      <c r="H207" s="267" t="s">
        <v>231</v>
      </c>
      <c r="I207" s="267"/>
      <c r="J207" s="267"/>
      <c r="K207" s="310"/>
    </row>
    <row r="208" spans="2:11" ht="15" customHeight="1">
      <c r="B208" s="289"/>
      <c r="C208" s="267"/>
      <c r="D208" s="267"/>
      <c r="E208" s="267"/>
      <c r="F208" s="288" t="s">
        <v>228</v>
      </c>
      <c r="G208" s="267"/>
      <c r="H208" s="267" t="s">
        <v>394</v>
      </c>
      <c r="I208" s="267"/>
      <c r="J208" s="267"/>
      <c r="K208" s="310"/>
    </row>
    <row r="209" spans="2:11" ht="15" customHeight="1">
      <c r="B209" s="327"/>
      <c r="C209" s="295"/>
      <c r="D209" s="295"/>
      <c r="E209" s="295"/>
      <c r="F209" s="288" t="s">
        <v>232</v>
      </c>
      <c r="G209" s="273"/>
      <c r="H209" s="314" t="s">
        <v>233</v>
      </c>
      <c r="I209" s="314"/>
      <c r="J209" s="314"/>
      <c r="K209" s="328"/>
    </row>
    <row r="210" spans="2:11" ht="15" customHeight="1">
      <c r="B210" s="327"/>
      <c r="C210" s="295"/>
      <c r="D210" s="295"/>
      <c r="E210" s="295"/>
      <c r="F210" s="288" t="s">
        <v>234</v>
      </c>
      <c r="G210" s="273"/>
      <c r="H210" s="314" t="s">
        <v>395</v>
      </c>
      <c r="I210" s="314"/>
      <c r="J210" s="314"/>
      <c r="K210" s="328"/>
    </row>
    <row r="211" spans="2:11" ht="15" customHeight="1">
      <c r="B211" s="327"/>
      <c r="C211" s="295"/>
      <c r="D211" s="295"/>
      <c r="E211" s="295"/>
      <c r="F211" s="329"/>
      <c r="G211" s="273"/>
      <c r="H211" s="330"/>
      <c r="I211" s="330"/>
      <c r="J211" s="330"/>
      <c r="K211" s="328"/>
    </row>
    <row r="212" spans="2:11" ht="15" customHeight="1">
      <c r="B212" s="327"/>
      <c r="C212" s="267" t="s">
        <v>357</v>
      </c>
      <c r="D212" s="295"/>
      <c r="E212" s="295"/>
      <c r="F212" s="288">
        <v>1</v>
      </c>
      <c r="G212" s="273"/>
      <c r="H212" s="314" t="s">
        <v>396</v>
      </c>
      <c r="I212" s="314"/>
      <c r="J212" s="314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3"/>
      <c r="H213" s="314" t="s">
        <v>397</v>
      </c>
      <c r="I213" s="314"/>
      <c r="J213" s="314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3"/>
      <c r="H214" s="314" t="s">
        <v>398</v>
      </c>
      <c r="I214" s="314"/>
      <c r="J214" s="314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3"/>
      <c r="H215" s="314" t="s">
        <v>399</v>
      </c>
      <c r="I215" s="314"/>
      <c r="J215" s="314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2018-04-09T09:04:14Z</dcterms:created>
  <dcterms:modified xsi:type="dcterms:W3CDTF">2018-04-09T09:04:16Z</dcterms:modified>
  <cp:category/>
  <cp:version/>
  <cp:contentType/>
  <cp:contentStatus/>
</cp:coreProperties>
</file>