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4070" windowHeight="11430" activeTab="0"/>
  </bookViews>
  <sheets>
    <sheet name="Sheet" sheetId="1" r:id="rId1"/>
  </sheets>
  <definedNames>
    <definedName name="_xlnm.Print_Area" localSheetId="0">'Sheet'!$A$1:$T$52</definedName>
  </definedNames>
  <calcPr calcId="152511"/>
</workbook>
</file>

<file path=xl/sharedStrings.xml><?xml version="1.0" encoding="utf-8"?>
<sst xmlns="http://schemas.openxmlformats.org/spreadsheetml/2006/main" count="346" uniqueCount="120">
  <si>
    <t>O</t>
  </si>
  <si>
    <t>P</t>
  </si>
  <si>
    <t>Úroveň</t>
  </si>
  <si>
    <t>TC</t>
  </si>
  <si>
    <t>ČP</t>
  </si>
  <si>
    <t>TV</t>
  </si>
  <si>
    <t>Typ položky</t>
  </si>
  <si>
    <t>Kód položky</t>
  </si>
  <si>
    <t>Popis</t>
  </si>
  <si>
    <t>MJ</t>
  </si>
  <si>
    <t>Množství</t>
  </si>
  <si>
    <t>J. cena indexovaná</t>
  </si>
  <si>
    <t>Index ceny</t>
  </si>
  <si>
    <t>Celková cena</t>
  </si>
  <si>
    <t xml:space="preserve"> </t>
  </si>
  <si>
    <t xml:space="preserve"> 1</t>
  </si>
  <si>
    <t>D</t>
  </si>
  <si>
    <t>HSV</t>
  </si>
  <si>
    <t>Práce a dodávky HSV</t>
  </si>
  <si>
    <t xml:space="preserve">  &gt;2</t>
  </si>
  <si>
    <t>1</t>
  </si>
  <si>
    <t>Zemní práce</t>
  </si>
  <si>
    <t xml:space="preserve">   &gt;3</t>
  </si>
  <si>
    <t>fc</t>
  </si>
  <si>
    <t>K</t>
  </si>
  <si>
    <t>113106511</t>
  </si>
  <si>
    <t>Rozebrání dlažeb vozovek pl přes 200 m2 z velkých kostek s ložem z kameniva</t>
  </si>
  <si>
    <t>m2</t>
  </si>
  <si>
    <t>oc</t>
  </si>
  <si>
    <t>113107177</t>
  </si>
  <si>
    <t>Odstranění podkladu pl přes 50 m2 do 200 m2 z betonu vyztuženého sítěmi tl 300 mm</t>
  </si>
  <si>
    <t>113107221</t>
  </si>
  <si>
    <t>Odstranění podkladu pl přes 200 m2 z kameniva drceného tl 100 mm</t>
  </si>
  <si>
    <t>113107222</t>
  </si>
  <si>
    <t>Odstranění podkladu pl přes 200 m2 z kameniva drceného tl 200 mm</t>
  </si>
  <si>
    <t>113154263</t>
  </si>
  <si>
    <t>Frézování živičného krytu tl 50 mm pruh š 2 m pl do 1000 m2 s překážkami v trase</t>
  </si>
  <si>
    <t>113201112</t>
  </si>
  <si>
    <t>Vytrhání obrub silničních ležatých</t>
  </si>
  <si>
    <t>m</t>
  </si>
  <si>
    <t>5</t>
  </si>
  <si>
    <t>Komunikace pozemní</t>
  </si>
  <si>
    <t>564762111</t>
  </si>
  <si>
    <t>Podklad z vibrovaného štěrku VŠ tl 200 mm</t>
  </si>
  <si>
    <t>564911511</t>
  </si>
  <si>
    <t>Podklad z R-materiálu tl 50 mm</t>
  </si>
  <si>
    <t>565145111</t>
  </si>
  <si>
    <t>Asfaltový beton vrstva podkladní ACP 16 (obalované kamenivo OKS) tl 60 mm š do 3 m</t>
  </si>
  <si>
    <t>572141111</t>
  </si>
  <si>
    <t>Vyrovnání povrchu dosavadních krytů asfaltovým betonem ACO (AB) tl do 40 mm</t>
  </si>
  <si>
    <t>573231111</t>
  </si>
  <si>
    <t>Postřik živičný spojovací ze silniční emulze v množství 0,70 kg/m2</t>
  </si>
  <si>
    <t>577144111</t>
  </si>
  <si>
    <t>Asfaltový beton vrstva obrusná ACO 11 (ABS) tř. I tl 50 mm š do 3 m z nemodifikovaného asfaltu</t>
  </si>
  <si>
    <t>599141111</t>
  </si>
  <si>
    <t>8</t>
  </si>
  <si>
    <t>Trubní vedení</t>
  </si>
  <si>
    <t>895941111</t>
  </si>
  <si>
    <t>Zřízení vpusti kanalizační uliční z betonových dílců typ UV-50 normální</t>
  </si>
  <si>
    <t>kus</t>
  </si>
  <si>
    <t>8959411111</t>
  </si>
  <si>
    <t>Zřízení přípojky vpusti kanalizační uliční z PVC potrubí DN 150 délka cca 2,5 m</t>
  </si>
  <si>
    <t>pc</t>
  </si>
  <si>
    <t>M</t>
  </si>
  <si>
    <t>286121000</t>
  </si>
  <si>
    <t>trubka kanalizační PVC QUANTUM SN12 150x1 m</t>
  </si>
  <si>
    <t>592238200</t>
  </si>
  <si>
    <t>vpusť betonová uliční TBV-Q 500/290 K /skruž/ 29x50x5 cm</t>
  </si>
  <si>
    <t>592238250</t>
  </si>
  <si>
    <t>vpusť betonová uliční TBV-Q 500/290 /skruž/ 29x50x5 cm</t>
  </si>
  <si>
    <t>592238640</t>
  </si>
  <si>
    <t>prstenec betonový pro uliční vpusť vyrovnávací TBV-Q 390/60/10a, 39x6x13 cm</t>
  </si>
  <si>
    <t>592238210</t>
  </si>
  <si>
    <t>vpusť betonová uliční TBV-Q 660/180 /prstenec/ 18x66x10 cm</t>
  </si>
  <si>
    <t>592238220</t>
  </si>
  <si>
    <t>vpusť betonová uliční TBV-Q 500/626 VD /dno/ 62,6 x 49,5 x 5 cm</t>
  </si>
  <si>
    <t>592238780</t>
  </si>
  <si>
    <t>mříž M1 D400 DIN 19583-13, 500/500 mm</t>
  </si>
  <si>
    <t>592238760</t>
  </si>
  <si>
    <t>rám zabetonovaný DIN 19583-9 500/500 mm</t>
  </si>
  <si>
    <t>592238750</t>
  </si>
  <si>
    <t>koš pozink. D1 DIN 4052, nízký, pro rám 500/300</t>
  </si>
  <si>
    <t>899231111</t>
  </si>
  <si>
    <t>Výšková úprava uličního vstupu nebo vpusti do 200 mm zvýšením mříže</t>
  </si>
  <si>
    <t>899331111</t>
  </si>
  <si>
    <t>Výšková úprava uličního vstupu nebo vpusti do 200 mm zvýšením poklopu</t>
  </si>
  <si>
    <t>899431111</t>
  </si>
  <si>
    <t>Výšková úprava uličního vstupu nebo vpusti do 200 mm zvýšením krycího hrnce, šoupěte nebo hydrantu</t>
  </si>
  <si>
    <t>9</t>
  </si>
  <si>
    <t>Ostatní konstrukce a práce, bourání</t>
  </si>
  <si>
    <t>916131113</t>
  </si>
  <si>
    <t>Osazení silničního obrubníku betonového ležatého s boční opěrou do lože z betonu prostého</t>
  </si>
  <si>
    <t>592174650</t>
  </si>
  <si>
    <t>obrubník betonový silniční Standard 100x15x25 cm</t>
  </si>
  <si>
    <t>919735111</t>
  </si>
  <si>
    <t>Řezání stávajícího živičného krytu hl do 50 mm</t>
  </si>
  <si>
    <t>938909331</t>
  </si>
  <si>
    <t>Čištění vozovek metením ručně podkladu nebo krytu betonového nebo živičného</t>
  </si>
  <si>
    <t>997</t>
  </si>
  <si>
    <t>Přesun sutě</t>
  </si>
  <si>
    <t>997221571</t>
  </si>
  <si>
    <t>Vodorovná doprava vybouraných hmot do 1 km</t>
  </si>
  <si>
    <t>t</t>
  </si>
  <si>
    <t>997221579</t>
  </si>
  <si>
    <t>Příplatek ZKD 1 km u vodorovné dopravy vybouraných hmot</t>
  </si>
  <si>
    <t>997221815</t>
  </si>
  <si>
    <t>Poplatek za uložení betonového odpadu na skládce (skládkovné)</t>
  </si>
  <si>
    <t>997221845</t>
  </si>
  <si>
    <t>Poplatek za uložení odpadu z asfaltových povrchů na skládce (skládkovné)</t>
  </si>
  <si>
    <t>998</t>
  </si>
  <si>
    <t>Přesun hmot</t>
  </si>
  <si>
    <t>998225111</t>
  </si>
  <si>
    <t>Přesun hmot pro pozemní komunikace s krytem z kamene, monolitickým betonovým nebo živičným</t>
  </si>
  <si>
    <t>množství</t>
  </si>
  <si>
    <t>jedn.cena</t>
  </si>
  <si>
    <t>cena</t>
  </si>
  <si>
    <t>město</t>
  </si>
  <si>
    <t>JSS</t>
  </si>
  <si>
    <t>B. Němcové, NB</t>
  </si>
  <si>
    <t>Vyplnění spár mezi silničními dílci studenou živičnou zálivkou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</si>
</sst>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#,##0;"/>
    <numFmt numFmtId="165" formatCode="#,##0.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.25"/>
      <color rgb="FF000000"/>
      <name val="Tahoma"/>
      <family val="2"/>
    </font>
    <font>
      <b/>
      <sz val="8.25"/>
      <color rgb="FF000000"/>
      <name val="Tahoma"/>
      <family val="2"/>
    </font>
    <font>
      <b/>
      <sz val="8.25"/>
      <color rgb="FFFF0000"/>
      <name val="Tahoma"/>
      <family val="2"/>
    </font>
    <font>
      <b/>
      <sz val="8.25"/>
      <color rgb="FF008000"/>
      <name val="Tahoma"/>
      <family val="2"/>
    </font>
    <font>
      <b/>
      <sz val="8.25"/>
      <color rgb="FF000080"/>
      <name val="Tahoma"/>
      <family val="2"/>
    </font>
    <font>
      <sz val="8.25"/>
      <color rgb="FF008080"/>
      <name val="Tahoma"/>
      <family val="2"/>
    </font>
    <font>
      <b/>
      <sz val="8.25"/>
      <color rgb="FFFF8000"/>
      <name val="Tahoma"/>
      <family val="2"/>
    </font>
    <font>
      <sz val="8.25"/>
      <color rgb="FF0065CE"/>
      <name val="Tahoma"/>
      <family val="2"/>
    </font>
    <font>
      <sz val="8.25"/>
      <name val="Tahoma"/>
      <family val="2"/>
    </font>
    <font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 style="medium"/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medium"/>
      <top style="thin">
        <color rgb="FFA9A9A9"/>
      </top>
      <bottom style="thin">
        <color rgb="FFA9A9A9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>
        <color rgb="FFA9A9A9"/>
      </left>
      <right style="medium"/>
      <top style="thin">
        <color rgb="FFA9A9A9"/>
      </top>
      <bottom style="medium"/>
    </border>
    <border>
      <left style="medium"/>
      <right style="thin">
        <color rgb="FFA9A9A9"/>
      </right>
      <top style="thin">
        <color rgb="FFA9A9A9"/>
      </top>
      <bottom style="medium"/>
    </border>
    <border>
      <left style="medium"/>
      <right style="thin">
        <color rgb="FFA9A9A9"/>
      </right>
      <top style="medium"/>
      <bottom style="thin">
        <color rgb="FFA9A9A9"/>
      </bottom>
    </border>
    <border>
      <left style="thin">
        <color rgb="FFA9A9A9"/>
      </left>
      <right style="thin">
        <color rgb="FFA9A9A9"/>
      </right>
      <top style="medium"/>
      <bottom style="thin">
        <color rgb="FFA9A9A9"/>
      </bottom>
    </border>
    <border>
      <left style="thin">
        <color rgb="FFA9A9A9"/>
      </left>
      <right style="medium"/>
      <top style="medium"/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medium"/>
    </border>
    <border>
      <left/>
      <right style="thin">
        <color rgb="FFA9A9A9"/>
      </right>
      <top style="thin">
        <color rgb="FFA9A9A9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right" vertical="center" readingOrder="1"/>
    </xf>
    <xf numFmtId="49" fontId="3" fillId="4" borderId="1" xfId="0" applyNumberFormat="1" applyFont="1" applyFill="1" applyBorder="1" applyAlignment="1">
      <alignment horizontal="left" vertical="center" readingOrder="1"/>
    </xf>
    <xf numFmtId="0" fontId="3" fillId="4" borderId="1" xfId="0" applyNumberFormat="1" applyFont="1" applyFill="1" applyBorder="1" applyAlignment="1">
      <alignment horizontal="left" vertical="center" readingOrder="1"/>
    </xf>
    <xf numFmtId="49" fontId="3" fillId="4" borderId="1" xfId="0" applyNumberFormat="1" applyFont="1" applyFill="1" applyBorder="1" applyAlignment="1">
      <alignment horizontal="center" vertical="center" readingOrder="1"/>
    </xf>
    <xf numFmtId="164" fontId="3" fillId="4" borderId="1" xfId="0" applyNumberFormat="1" applyFont="1" applyFill="1" applyBorder="1" applyAlignment="1">
      <alignment horizontal="right" vertical="center" readingOrder="1"/>
    </xf>
    <xf numFmtId="49" fontId="3" fillId="4" borderId="1" xfId="0" applyNumberFormat="1" applyFont="1" applyFill="1" applyBorder="1" applyAlignment="1">
      <alignment horizontal="left" vertical="center" wrapText="1" readingOrder="1"/>
    </xf>
    <xf numFmtId="4" fontId="3" fillId="4" borderId="1" xfId="0" applyNumberFormat="1" applyFont="1" applyFill="1" applyBorder="1" applyAlignment="1">
      <alignment horizontal="right" vertical="center" readingOrder="1"/>
    </xf>
    <xf numFmtId="165" fontId="3" fillId="4" borderId="1" xfId="0" applyNumberFormat="1" applyFont="1" applyFill="1" applyBorder="1" applyAlignment="1">
      <alignment horizontal="right" vertical="center" readingOrder="1"/>
    </xf>
    <xf numFmtId="0" fontId="2" fillId="3" borderId="1" xfId="0" applyNumberFormat="1" applyFont="1" applyFill="1" applyBorder="1" applyAlignment="1">
      <alignment horizontal="right" vertical="center" readingOrder="1"/>
    </xf>
    <xf numFmtId="49" fontId="2" fillId="4" borderId="1" xfId="0" applyNumberFormat="1" applyFont="1" applyFill="1" applyBorder="1" applyAlignment="1">
      <alignment horizontal="left" vertical="center" readingOrder="1"/>
    </xf>
    <xf numFmtId="0" fontId="2" fillId="4" borderId="1" xfId="0" applyNumberFormat="1" applyFont="1" applyFill="1" applyBorder="1" applyAlignment="1">
      <alignment horizontal="left" vertical="center" readingOrder="1"/>
    </xf>
    <xf numFmtId="49" fontId="5" fillId="4" borderId="1" xfId="0" applyNumberFormat="1" applyFont="1" applyFill="1" applyBorder="1" applyAlignment="1">
      <alignment horizontal="center" vertical="center" readingOrder="1"/>
    </xf>
    <xf numFmtId="3" fontId="2" fillId="3" borderId="1" xfId="0" applyNumberFormat="1" applyFont="1" applyFill="1" applyBorder="1" applyAlignment="1">
      <alignment horizontal="right" vertical="center" readingOrder="1"/>
    </xf>
    <xf numFmtId="49" fontId="2" fillId="4" borderId="1" xfId="0" applyNumberFormat="1" applyFont="1" applyFill="1" applyBorder="1" applyAlignment="1">
      <alignment horizontal="center" vertical="center" readingOrder="1"/>
    </xf>
    <xf numFmtId="49" fontId="2" fillId="3" borderId="1" xfId="0" applyNumberFormat="1" applyFont="1" applyFill="1" applyBorder="1" applyAlignment="1">
      <alignment horizontal="left" vertical="center" wrapText="1" readingOrder="1"/>
    </xf>
    <xf numFmtId="49" fontId="2" fillId="3" borderId="1" xfId="0" applyNumberFormat="1" applyFont="1" applyFill="1" applyBorder="1" applyAlignment="1">
      <alignment horizontal="left" vertical="center" readingOrder="1"/>
    </xf>
    <xf numFmtId="165" fontId="2" fillId="3" borderId="1" xfId="0" applyNumberFormat="1" applyFont="1" applyFill="1" applyBorder="1" applyAlignment="1">
      <alignment horizontal="right" vertical="center" readingOrder="1"/>
    </xf>
    <xf numFmtId="4" fontId="2" fillId="3" borderId="1" xfId="0" applyNumberFormat="1" applyFont="1" applyFill="1" applyBorder="1" applyAlignment="1">
      <alignment horizontal="right" vertical="center" readingOrder="1"/>
    </xf>
    <xf numFmtId="49" fontId="6" fillId="4" borderId="1" xfId="0" applyNumberFormat="1" applyFont="1" applyFill="1" applyBorder="1" applyAlignment="1">
      <alignment horizontal="center" vertical="center" readingOrder="1"/>
    </xf>
    <xf numFmtId="4" fontId="7" fillId="3" borderId="1" xfId="0" applyNumberFormat="1" applyFont="1" applyFill="1" applyBorder="1" applyAlignment="1">
      <alignment horizontal="right" vertical="center" readingOrder="1"/>
    </xf>
    <xf numFmtId="49" fontId="8" fillId="4" borderId="1" xfId="0" applyNumberFormat="1" applyFont="1" applyFill="1" applyBorder="1" applyAlignment="1">
      <alignment horizontal="center" vertical="center" readingOrder="1"/>
    </xf>
    <xf numFmtId="49" fontId="9" fillId="3" borderId="1" xfId="0" applyNumberFormat="1" applyFont="1" applyFill="1" applyBorder="1" applyAlignment="1">
      <alignment horizontal="left" vertical="center" wrapText="1" readingOrder="1"/>
    </xf>
    <xf numFmtId="4" fontId="3" fillId="5" borderId="1" xfId="0" applyNumberFormat="1" applyFont="1" applyFill="1" applyBorder="1" applyAlignment="1">
      <alignment horizontal="right" vertical="center" readingOrder="1"/>
    </xf>
    <xf numFmtId="4" fontId="3" fillId="4" borderId="1" xfId="0" applyNumberFormat="1" applyFont="1" applyFill="1" applyBorder="1" applyAlignment="1">
      <alignment horizontal="left" vertical="center" readingOrder="1"/>
    </xf>
    <xf numFmtId="49" fontId="2" fillId="2" borderId="2" xfId="0" applyNumberFormat="1" applyFont="1" applyFill="1" applyBorder="1" applyAlignment="1">
      <alignment horizontal="center" vertical="center" wrapText="1" readingOrder="1"/>
    </xf>
    <xf numFmtId="4" fontId="3" fillId="4" borderId="2" xfId="0" applyNumberFormat="1" applyFont="1" applyFill="1" applyBorder="1" applyAlignment="1">
      <alignment horizontal="right" vertical="center" readingOrder="1"/>
    </xf>
    <xf numFmtId="4" fontId="2" fillId="3" borderId="2" xfId="0" applyNumberFormat="1" applyFont="1" applyFill="1" applyBorder="1" applyAlignment="1">
      <alignment horizontal="right" vertical="center" readingOrder="1"/>
    </xf>
    <xf numFmtId="4" fontId="3" fillId="4" borderId="3" xfId="0" applyNumberFormat="1" applyFont="1" applyFill="1" applyBorder="1" applyAlignment="1">
      <alignment horizontal="right" vertical="center" readingOrder="1"/>
    </xf>
    <xf numFmtId="4" fontId="3" fillId="4" borderId="4" xfId="0" applyNumberFormat="1" applyFont="1" applyFill="1" applyBorder="1" applyAlignment="1">
      <alignment horizontal="right" vertical="center" readingOrder="1"/>
    </xf>
    <xf numFmtId="49" fontId="2" fillId="2" borderId="5" xfId="0" applyNumberFormat="1" applyFont="1" applyFill="1" applyBorder="1" applyAlignment="1">
      <alignment horizontal="center" vertical="center" wrapText="1" readingOrder="1"/>
    </xf>
    <xf numFmtId="49" fontId="2" fillId="2" borderId="6" xfId="0" applyNumberFormat="1" applyFont="1" applyFill="1" applyBorder="1" applyAlignment="1">
      <alignment horizontal="center" vertical="center" wrapText="1" readingOrder="1"/>
    </xf>
    <xf numFmtId="49" fontId="2" fillId="2" borderId="7" xfId="0" applyNumberFormat="1" applyFont="1" applyFill="1" applyBorder="1" applyAlignment="1">
      <alignment horizontal="center" vertical="center" wrapText="1" readingOrder="1"/>
    </xf>
    <xf numFmtId="49" fontId="2" fillId="2" borderId="8" xfId="0" applyNumberFormat="1" applyFont="1" applyFill="1" applyBorder="1" applyAlignment="1">
      <alignment horizontal="center" vertical="center" wrapText="1" readingOrder="1"/>
    </xf>
    <xf numFmtId="4" fontId="2" fillId="6" borderId="1" xfId="0" applyNumberFormat="1" applyFont="1" applyFill="1" applyBorder="1" applyAlignment="1">
      <alignment horizontal="right" vertical="center" readingOrder="1"/>
    </xf>
    <xf numFmtId="4" fontId="2" fillId="6" borderId="4" xfId="0" applyNumberFormat="1" applyFont="1" applyFill="1" applyBorder="1" applyAlignment="1">
      <alignment horizontal="right" vertical="center" readingOrder="1"/>
    </xf>
    <xf numFmtId="4" fontId="7" fillId="6" borderId="1" xfId="0" applyNumberFormat="1" applyFont="1" applyFill="1" applyBorder="1" applyAlignment="1">
      <alignment horizontal="right" vertical="center" readingOrder="1"/>
    </xf>
    <xf numFmtId="4" fontId="2" fillId="6" borderId="9" xfId="0" applyNumberFormat="1" applyFont="1" applyFill="1" applyBorder="1" applyAlignment="1">
      <alignment horizontal="right" vertical="center" readingOrder="1"/>
    </xf>
    <xf numFmtId="0" fontId="0" fillId="0" borderId="0" xfId="0" applyAlignment="1">
      <alignment horizontal="right"/>
    </xf>
    <xf numFmtId="49" fontId="2" fillId="2" borderId="1" xfId="0" applyNumberFormat="1" applyFont="1" applyFill="1" applyBorder="1" applyAlignment="1">
      <alignment horizontal="center" vertical="center" wrapText="1" readingOrder="1"/>
    </xf>
    <xf numFmtId="165" fontId="10" fillId="3" borderId="1" xfId="0" applyNumberFormat="1" applyFont="1" applyFill="1" applyBorder="1" applyAlignment="1">
      <alignment horizontal="right" vertical="center" readingOrder="1"/>
    </xf>
    <xf numFmtId="4" fontId="0" fillId="0" borderId="0" xfId="0" applyNumberFormat="1"/>
    <xf numFmtId="165" fontId="2" fillId="6" borderId="3" xfId="0" applyNumberFormat="1" applyFont="1" applyFill="1" applyBorder="1" applyAlignment="1">
      <alignment horizontal="right" vertical="center" readingOrder="1"/>
    </xf>
    <xf numFmtId="165" fontId="3" fillId="4" borderId="3" xfId="0" applyNumberFormat="1" applyFont="1" applyFill="1" applyBorder="1" applyAlignment="1">
      <alignment horizontal="right" vertical="center" readingOrder="1"/>
    </xf>
    <xf numFmtId="165" fontId="10" fillId="6" borderId="3" xfId="0" applyNumberFormat="1" applyFont="1" applyFill="1" applyBorder="1" applyAlignment="1">
      <alignment horizontal="right" vertical="center" readingOrder="1"/>
    </xf>
    <xf numFmtId="165" fontId="2" fillId="6" borderId="10" xfId="0" applyNumberFormat="1" applyFont="1" applyFill="1" applyBorder="1" applyAlignment="1">
      <alignment horizontal="right" vertical="center" readingOrder="1"/>
    </xf>
    <xf numFmtId="0" fontId="11" fillId="0" borderId="0" xfId="0" applyFont="1"/>
    <xf numFmtId="4" fontId="3" fillId="4" borderId="11" xfId="0" applyNumberFormat="1" applyFont="1" applyFill="1" applyBorder="1" applyAlignment="1">
      <alignment horizontal="right" vertical="center" readingOrder="1"/>
    </xf>
    <xf numFmtId="4" fontId="3" fillId="4" borderId="12" xfId="0" applyNumberFormat="1" applyFont="1" applyFill="1" applyBorder="1" applyAlignment="1">
      <alignment horizontal="right" vertical="center" readingOrder="1"/>
    </xf>
    <xf numFmtId="4" fontId="3" fillId="4" borderId="13" xfId="0" applyNumberFormat="1" applyFont="1" applyFill="1" applyBorder="1" applyAlignment="1">
      <alignment horizontal="right" vertical="center" readingOrder="1"/>
    </xf>
    <xf numFmtId="4" fontId="2" fillId="6" borderId="14" xfId="0" applyNumberFormat="1" applyFont="1" applyFill="1" applyBorder="1" applyAlignment="1">
      <alignment horizontal="right" vertical="center" readingOrder="1"/>
    </xf>
    <xf numFmtId="165" fontId="2" fillId="6" borderId="15" xfId="0" applyNumberFormat="1" applyFont="1" applyFill="1" applyBorder="1" applyAlignment="1">
      <alignment horizontal="right" vertical="center" readingOrder="1"/>
    </xf>
    <xf numFmtId="4" fontId="3" fillId="4" borderId="12" xfId="0" applyNumberFormat="1" applyFont="1" applyFill="1" applyBorder="1" applyAlignment="1">
      <alignment horizontal="left" vertical="center" readingOrder="1"/>
    </xf>
    <xf numFmtId="165" fontId="2" fillId="5" borderId="3" xfId="0" applyNumberFormat="1" applyFont="1" applyFill="1" applyBorder="1" applyAlignment="1">
      <alignment horizontal="right" vertical="center" readingOrder="1"/>
    </xf>
    <xf numFmtId="0" fontId="0" fillId="5" borderId="0" xfId="0" applyFill="1"/>
    <xf numFmtId="49" fontId="3" fillId="5" borderId="1" xfId="0" applyNumberFormat="1" applyFont="1" applyFill="1" applyBorder="1" applyAlignment="1">
      <alignment horizontal="left" vertical="center" readingOrder="1"/>
    </xf>
    <xf numFmtId="165" fontId="4" fillId="5" borderId="1" xfId="0" applyNumberFormat="1" applyFont="1" applyFill="1" applyBorder="1" applyAlignment="1">
      <alignment horizontal="right" vertical="center" readingOrder="1"/>
    </xf>
    <xf numFmtId="49" fontId="2" fillId="2" borderId="16" xfId="0" applyNumberFormat="1" applyFont="1" applyFill="1" applyBorder="1" applyAlignment="1">
      <alignment horizontal="center" vertical="center" wrapText="1" readingOrder="1"/>
    </xf>
    <xf numFmtId="0" fontId="0" fillId="0" borderId="17" xfId="0" applyBorder="1" applyAlignment="1">
      <alignment horizontal="center" vertical="center" wrapText="1" readingOrder="1"/>
    </xf>
    <xf numFmtId="0" fontId="0" fillId="0" borderId="18" xfId="0" applyBorder="1" applyAlignment="1">
      <alignment horizontal="center" vertic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V57"/>
  <sheetViews>
    <sheetView showGridLines="0" tabSelected="1" workbookViewId="0" topLeftCell="A19">
      <selection activeCell="I54" sqref="I54"/>
    </sheetView>
  </sheetViews>
  <sheetFormatPr defaultColWidth="9.140625" defaultRowHeight="15"/>
  <cols>
    <col min="1" max="1" width="4.28125" style="0" customWidth="1"/>
    <col min="2" max="2" width="3.28125" style="0" customWidth="1"/>
    <col min="3" max="3" width="6.140625" style="0" customWidth="1"/>
    <col min="4" max="4" width="4.421875" style="0" customWidth="1"/>
    <col min="5" max="5" width="4.57421875" style="0" customWidth="1"/>
    <col min="6" max="6" width="4.28125" style="0" customWidth="1"/>
    <col min="7" max="7" width="8.140625" style="0" customWidth="1"/>
    <col min="8" max="8" width="11.140625" style="0" customWidth="1"/>
    <col min="9" max="9" width="50.421875" style="0" customWidth="1"/>
    <col min="10" max="10" width="4.57421875" style="0" customWidth="1"/>
    <col min="11" max="11" width="10.7109375" style="0" customWidth="1"/>
    <col min="12" max="12" width="12.28125" style="0" customWidth="1"/>
    <col min="13" max="13" width="7.421875" style="0" customWidth="1"/>
    <col min="14" max="14" width="14.00390625" style="0" customWidth="1"/>
    <col min="15" max="17" width="15.7109375" style="0" customWidth="1"/>
    <col min="18" max="18" width="15.7109375" style="39" customWidth="1"/>
    <col min="19" max="20" width="15.7109375" style="0" customWidth="1"/>
    <col min="21" max="21" width="11.421875" style="0" bestFit="1" customWidth="1"/>
    <col min="22" max="22" width="9.7109375" style="0" bestFit="1" customWidth="1"/>
  </cols>
  <sheetData>
    <row r="1" spans="1:20" ht="29.2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6" t="s">
        <v>13</v>
      </c>
      <c r="O1" s="58" t="s">
        <v>116</v>
      </c>
      <c r="P1" s="59"/>
      <c r="Q1" s="59"/>
      <c r="R1" s="58" t="s">
        <v>117</v>
      </c>
      <c r="S1" s="59"/>
      <c r="T1" s="60"/>
    </row>
    <row r="2" spans="1:21" ht="29.25" customHeight="1" thickBot="1">
      <c r="A2" s="1"/>
      <c r="B2" s="1"/>
      <c r="C2" s="1"/>
      <c r="D2" s="1"/>
      <c r="E2" s="1"/>
      <c r="F2" s="1"/>
      <c r="G2" s="1"/>
      <c r="H2" s="1"/>
      <c r="I2" s="40" t="s">
        <v>118</v>
      </c>
      <c r="J2" s="1"/>
      <c r="K2" s="1"/>
      <c r="L2" s="1"/>
      <c r="M2" s="1"/>
      <c r="N2" s="26"/>
      <c r="O2" s="31" t="s">
        <v>113</v>
      </c>
      <c r="P2" s="33" t="s">
        <v>114</v>
      </c>
      <c r="Q2" s="32" t="s">
        <v>115</v>
      </c>
      <c r="R2" s="31" t="s">
        <v>113</v>
      </c>
      <c r="S2" s="33" t="s">
        <v>114</v>
      </c>
      <c r="T2" s="34" t="s">
        <v>115</v>
      </c>
      <c r="U2" s="42"/>
    </row>
    <row r="3" spans="1:22" ht="17.25" customHeight="1">
      <c r="A3" s="2" t="s">
        <v>14</v>
      </c>
      <c r="B3" s="3"/>
      <c r="C3" s="4" t="s">
        <v>15</v>
      </c>
      <c r="D3" s="5"/>
      <c r="E3" s="6">
        <v>0</v>
      </c>
      <c r="F3" s="5" t="s">
        <v>16</v>
      </c>
      <c r="G3" s="3"/>
      <c r="H3" s="3" t="s">
        <v>17</v>
      </c>
      <c r="I3" s="7" t="s">
        <v>18</v>
      </c>
      <c r="J3" s="56"/>
      <c r="K3" s="57"/>
      <c r="L3" s="8"/>
      <c r="M3" s="9"/>
      <c r="N3" s="27">
        <f>SUM(N4,N11,N19,N34,N39,N44)</f>
        <v>3630749.47</v>
      </c>
      <c r="O3" s="48"/>
      <c r="P3" s="49"/>
      <c r="Q3" s="50">
        <f>SUM(Q4,Q11,Q19,Q34,Q39,Q44)</f>
        <v>2595985.886</v>
      </c>
      <c r="R3" s="48"/>
      <c r="S3" s="53"/>
      <c r="T3" s="50">
        <f>SUM(T4,T11,T19,T34,T39,T44)</f>
        <v>1034763.584</v>
      </c>
      <c r="U3" s="42"/>
      <c r="V3" s="42"/>
    </row>
    <row r="4" spans="1:22" ht="17.25" customHeight="1">
      <c r="A4" s="2" t="s">
        <v>14</v>
      </c>
      <c r="B4" s="3"/>
      <c r="C4" s="4" t="s">
        <v>19</v>
      </c>
      <c r="D4" s="5"/>
      <c r="E4" s="6">
        <v>0</v>
      </c>
      <c r="F4" s="5" t="s">
        <v>16</v>
      </c>
      <c r="G4" s="3"/>
      <c r="H4" s="3" t="s">
        <v>20</v>
      </c>
      <c r="I4" s="7" t="s">
        <v>21</v>
      </c>
      <c r="J4" s="56"/>
      <c r="K4" s="57"/>
      <c r="L4" s="8"/>
      <c r="M4" s="9"/>
      <c r="N4" s="27">
        <f>SUM(N5:N10)</f>
        <v>417362</v>
      </c>
      <c r="O4" s="29"/>
      <c r="P4" s="8"/>
      <c r="Q4" s="30">
        <f>SUM(Q5:Q10)</f>
        <v>289276</v>
      </c>
      <c r="R4" s="29"/>
      <c r="S4" s="25"/>
      <c r="T4" s="30">
        <f>SUM(T5:T10)</f>
        <v>128086</v>
      </c>
      <c r="U4" s="42"/>
      <c r="V4" s="42"/>
    </row>
    <row r="5" spans="1:22" ht="26.25" customHeight="1">
      <c r="A5" s="10" t="s">
        <v>14</v>
      </c>
      <c r="B5" s="11"/>
      <c r="C5" s="12" t="s">
        <v>22</v>
      </c>
      <c r="D5" s="13" t="s">
        <v>23</v>
      </c>
      <c r="E5" s="14">
        <v>1</v>
      </c>
      <c r="F5" s="15" t="s">
        <v>24</v>
      </c>
      <c r="G5" s="11" t="s">
        <v>17</v>
      </c>
      <c r="H5" s="11" t="s">
        <v>25</v>
      </c>
      <c r="I5" s="16" t="s">
        <v>26</v>
      </c>
      <c r="J5" s="17" t="s">
        <v>27</v>
      </c>
      <c r="K5" s="18">
        <v>664</v>
      </c>
      <c r="L5" s="19">
        <v>22</v>
      </c>
      <c r="M5" s="18">
        <v>1</v>
      </c>
      <c r="N5" s="28">
        <f aca="true" t="shared" si="0" ref="N5:N10">SUM(K5*L5)</f>
        <v>14608</v>
      </c>
      <c r="O5" s="43">
        <v>664</v>
      </c>
      <c r="P5" s="35">
        <v>22</v>
      </c>
      <c r="Q5" s="36">
        <f>SUM(O5*P5)</f>
        <v>14608</v>
      </c>
      <c r="R5" s="43"/>
      <c r="S5" s="35"/>
      <c r="T5" s="36"/>
      <c r="U5" s="42"/>
      <c r="V5" s="42"/>
    </row>
    <row r="6" spans="1:22" ht="26.25" customHeight="1">
      <c r="A6" s="10" t="s">
        <v>14</v>
      </c>
      <c r="B6" s="11"/>
      <c r="C6" s="12" t="s">
        <v>22</v>
      </c>
      <c r="D6" s="20" t="s">
        <v>28</v>
      </c>
      <c r="E6" s="14">
        <v>31</v>
      </c>
      <c r="F6" s="15" t="s">
        <v>24</v>
      </c>
      <c r="G6" s="11" t="s">
        <v>17</v>
      </c>
      <c r="H6" s="11" t="s">
        <v>29</v>
      </c>
      <c r="I6" s="16" t="s">
        <v>30</v>
      </c>
      <c r="J6" s="17" t="s">
        <v>27</v>
      </c>
      <c r="K6" s="18">
        <v>100</v>
      </c>
      <c r="L6" s="18">
        <v>656</v>
      </c>
      <c r="M6" s="18">
        <v>1</v>
      </c>
      <c r="N6" s="28">
        <f t="shared" si="0"/>
        <v>65600</v>
      </c>
      <c r="O6" s="43">
        <v>100</v>
      </c>
      <c r="P6" s="35">
        <v>656</v>
      </c>
      <c r="Q6" s="36">
        <f>SUM(O6*P6)</f>
        <v>65600</v>
      </c>
      <c r="R6" s="43"/>
      <c r="S6" s="35"/>
      <c r="T6" s="36"/>
      <c r="U6" s="42"/>
      <c r="V6" s="42"/>
    </row>
    <row r="7" spans="1:22" ht="26.25" customHeight="1">
      <c r="A7" s="10" t="s">
        <v>14</v>
      </c>
      <c r="B7" s="11"/>
      <c r="C7" s="12" t="s">
        <v>22</v>
      </c>
      <c r="D7" s="20" t="s">
        <v>28</v>
      </c>
      <c r="E7" s="14">
        <v>34</v>
      </c>
      <c r="F7" s="15" t="s">
        <v>24</v>
      </c>
      <c r="G7" s="11" t="s">
        <v>17</v>
      </c>
      <c r="H7" s="11" t="s">
        <v>31</v>
      </c>
      <c r="I7" s="16" t="s">
        <v>32</v>
      </c>
      <c r="J7" s="17" t="s">
        <v>27</v>
      </c>
      <c r="K7" s="18">
        <v>650</v>
      </c>
      <c r="L7" s="18">
        <v>37</v>
      </c>
      <c r="M7" s="18">
        <v>1</v>
      </c>
      <c r="N7" s="28">
        <f t="shared" si="0"/>
        <v>24050</v>
      </c>
      <c r="O7" s="43"/>
      <c r="P7" s="35"/>
      <c r="Q7" s="36"/>
      <c r="R7" s="43">
        <f aca="true" t="shared" si="1" ref="R7:R45">K7-O7</f>
        <v>650</v>
      </c>
      <c r="S7" s="35">
        <v>37</v>
      </c>
      <c r="T7" s="36">
        <f>SUM(R7*S7)</f>
        <v>24050</v>
      </c>
      <c r="U7" s="42"/>
      <c r="V7" s="42"/>
    </row>
    <row r="8" spans="1:22" ht="26.25" customHeight="1">
      <c r="A8" s="10" t="s">
        <v>14</v>
      </c>
      <c r="B8" s="11"/>
      <c r="C8" s="12" t="s">
        <v>22</v>
      </c>
      <c r="D8" s="13" t="s">
        <v>23</v>
      </c>
      <c r="E8" s="14">
        <v>2</v>
      </c>
      <c r="F8" s="15" t="s">
        <v>24</v>
      </c>
      <c r="G8" s="11" t="s">
        <v>17</v>
      </c>
      <c r="H8" s="11" t="s">
        <v>33</v>
      </c>
      <c r="I8" s="16" t="s">
        <v>34</v>
      </c>
      <c r="J8" s="17" t="s">
        <v>27</v>
      </c>
      <c r="K8" s="18">
        <v>664</v>
      </c>
      <c r="L8" s="19">
        <v>74</v>
      </c>
      <c r="M8" s="18">
        <v>1</v>
      </c>
      <c r="N8" s="28">
        <f t="shared" si="0"/>
        <v>49136</v>
      </c>
      <c r="O8" s="43">
        <v>664</v>
      </c>
      <c r="P8" s="35">
        <v>74</v>
      </c>
      <c r="Q8" s="36">
        <f>SUM(O8*P8)</f>
        <v>49136</v>
      </c>
      <c r="R8" s="43"/>
      <c r="S8" s="35"/>
      <c r="T8" s="36"/>
      <c r="U8" s="42"/>
      <c r="V8" s="42"/>
    </row>
    <row r="9" spans="1:22" ht="26.25" customHeight="1">
      <c r="A9" s="10" t="s">
        <v>14</v>
      </c>
      <c r="B9" s="11"/>
      <c r="C9" s="12" t="s">
        <v>22</v>
      </c>
      <c r="D9" s="13" t="s">
        <v>23</v>
      </c>
      <c r="E9" s="14">
        <v>18</v>
      </c>
      <c r="F9" s="15" t="s">
        <v>24</v>
      </c>
      <c r="G9" s="11" t="s">
        <v>17</v>
      </c>
      <c r="H9" s="11" t="s">
        <v>35</v>
      </c>
      <c r="I9" s="16" t="s">
        <v>36</v>
      </c>
      <c r="J9" s="17" t="s">
        <v>27</v>
      </c>
      <c r="K9" s="18">
        <v>4541</v>
      </c>
      <c r="L9" s="19">
        <v>48</v>
      </c>
      <c r="M9" s="18">
        <v>1</v>
      </c>
      <c r="N9" s="28">
        <f t="shared" si="0"/>
        <v>217968</v>
      </c>
      <c r="O9" s="43">
        <v>2509</v>
      </c>
      <c r="P9" s="35">
        <v>48</v>
      </c>
      <c r="Q9" s="36">
        <f>SUM(O9*P9)</f>
        <v>120432</v>
      </c>
      <c r="R9" s="43">
        <f t="shared" si="1"/>
        <v>2032</v>
      </c>
      <c r="S9" s="35">
        <v>48</v>
      </c>
      <c r="T9" s="36">
        <f>SUM(R9*S9)</f>
        <v>97536</v>
      </c>
      <c r="U9" s="42"/>
      <c r="V9" s="42"/>
    </row>
    <row r="10" spans="1:22" ht="17.25" customHeight="1">
      <c r="A10" s="10" t="s">
        <v>14</v>
      </c>
      <c r="B10" s="11"/>
      <c r="C10" s="12" t="s">
        <v>22</v>
      </c>
      <c r="D10" s="13" t="s">
        <v>23</v>
      </c>
      <c r="E10" s="14">
        <v>20</v>
      </c>
      <c r="F10" s="15" t="s">
        <v>24</v>
      </c>
      <c r="G10" s="11" t="s">
        <v>17</v>
      </c>
      <c r="H10" s="11" t="s">
        <v>37</v>
      </c>
      <c r="I10" s="16" t="s">
        <v>38</v>
      </c>
      <c r="J10" s="17" t="s">
        <v>39</v>
      </c>
      <c r="K10" s="18">
        <v>460</v>
      </c>
      <c r="L10" s="19">
        <v>100</v>
      </c>
      <c r="M10" s="18">
        <v>1</v>
      </c>
      <c r="N10" s="28">
        <f t="shared" si="0"/>
        <v>46000</v>
      </c>
      <c r="O10" s="43">
        <v>395</v>
      </c>
      <c r="P10" s="35">
        <v>100</v>
      </c>
      <c r="Q10" s="36">
        <f>SUM(O10*P10)</f>
        <v>39500</v>
      </c>
      <c r="R10" s="43">
        <f t="shared" si="1"/>
        <v>65</v>
      </c>
      <c r="S10" s="35">
        <v>100</v>
      </c>
      <c r="T10" s="36">
        <f>SUM(R10*S10)</f>
        <v>6500</v>
      </c>
      <c r="U10" s="42"/>
      <c r="V10" s="42"/>
    </row>
    <row r="11" spans="1:22" ht="17.25" customHeight="1">
      <c r="A11" s="2" t="s">
        <v>14</v>
      </c>
      <c r="B11" s="3"/>
      <c r="C11" s="4" t="s">
        <v>19</v>
      </c>
      <c r="D11" s="5"/>
      <c r="E11" s="6">
        <v>0</v>
      </c>
      <c r="F11" s="5" t="s">
        <v>16</v>
      </c>
      <c r="G11" s="3"/>
      <c r="H11" s="3" t="s">
        <v>40</v>
      </c>
      <c r="I11" s="7" t="s">
        <v>41</v>
      </c>
      <c r="J11" s="56"/>
      <c r="K11" s="57"/>
      <c r="L11" s="8"/>
      <c r="M11" s="9"/>
      <c r="N11" s="27">
        <f>SUM(N12:N18)</f>
        <v>2316381</v>
      </c>
      <c r="O11" s="44"/>
      <c r="P11" s="8"/>
      <c r="Q11" s="30">
        <f>SUM(Q12:Q18)</f>
        <v>1611440.5</v>
      </c>
      <c r="R11" s="54"/>
      <c r="S11" s="24"/>
      <c r="T11" s="30">
        <f>SUM(T12:T18)</f>
        <v>704940.5</v>
      </c>
      <c r="U11" s="42"/>
      <c r="V11" s="42"/>
    </row>
    <row r="12" spans="1:22" ht="17.25" customHeight="1">
      <c r="A12" s="10" t="s">
        <v>14</v>
      </c>
      <c r="B12" s="11"/>
      <c r="C12" s="12" t="s">
        <v>22</v>
      </c>
      <c r="D12" s="13" t="s">
        <v>23</v>
      </c>
      <c r="E12" s="14">
        <v>3</v>
      </c>
      <c r="F12" s="15" t="s">
        <v>24</v>
      </c>
      <c r="G12" s="11" t="s">
        <v>17</v>
      </c>
      <c r="H12" s="11" t="s">
        <v>42</v>
      </c>
      <c r="I12" s="16" t="s">
        <v>43</v>
      </c>
      <c r="J12" s="17" t="s">
        <v>27</v>
      </c>
      <c r="K12" s="18">
        <v>664</v>
      </c>
      <c r="L12" s="19">
        <v>213</v>
      </c>
      <c r="M12" s="18">
        <v>1</v>
      </c>
      <c r="N12" s="28">
        <f aca="true" t="shared" si="2" ref="N12:N18">SUM(K12*L12)</f>
        <v>141432</v>
      </c>
      <c r="O12" s="43">
        <v>664</v>
      </c>
      <c r="P12" s="35">
        <v>213</v>
      </c>
      <c r="Q12" s="36">
        <f>SUM(O12*P12)</f>
        <v>141432</v>
      </c>
      <c r="R12" s="43"/>
      <c r="S12" s="35"/>
      <c r="T12" s="36"/>
      <c r="U12" s="42"/>
      <c r="V12" s="42"/>
    </row>
    <row r="13" spans="1:22" ht="17.25" customHeight="1">
      <c r="A13" s="10" t="s">
        <v>14</v>
      </c>
      <c r="B13" s="11"/>
      <c r="C13" s="12" t="s">
        <v>22</v>
      </c>
      <c r="D13" s="20" t="s">
        <v>28</v>
      </c>
      <c r="E13" s="14">
        <v>32</v>
      </c>
      <c r="F13" s="15" t="s">
        <v>24</v>
      </c>
      <c r="G13" s="11" t="s">
        <v>17</v>
      </c>
      <c r="H13" s="11" t="s">
        <v>44</v>
      </c>
      <c r="I13" s="16" t="s">
        <v>45</v>
      </c>
      <c r="J13" s="17" t="s">
        <v>27</v>
      </c>
      <c r="K13" s="18">
        <v>230</v>
      </c>
      <c r="L13" s="19">
        <v>43.4</v>
      </c>
      <c r="M13" s="18">
        <v>1</v>
      </c>
      <c r="N13" s="28">
        <f t="shared" si="2"/>
        <v>9982</v>
      </c>
      <c r="O13" s="43">
        <v>197.5</v>
      </c>
      <c r="P13" s="35">
        <v>43.4</v>
      </c>
      <c r="Q13" s="36">
        <f>SUM(O13*P13)</f>
        <v>8571.5</v>
      </c>
      <c r="R13" s="43">
        <f t="shared" si="1"/>
        <v>32.5</v>
      </c>
      <c r="S13" s="35">
        <v>43.4</v>
      </c>
      <c r="T13" s="36">
        <f>SUM(R13*S13)</f>
        <v>1410.5</v>
      </c>
      <c r="U13" s="42"/>
      <c r="V13" s="42"/>
    </row>
    <row r="14" spans="1:22" ht="26.25" customHeight="1">
      <c r="A14" s="10" t="s">
        <v>14</v>
      </c>
      <c r="B14" s="11"/>
      <c r="C14" s="12" t="s">
        <v>22</v>
      </c>
      <c r="D14" s="20" t="s">
        <v>28</v>
      </c>
      <c r="E14" s="14">
        <v>35</v>
      </c>
      <c r="F14" s="15" t="s">
        <v>24</v>
      </c>
      <c r="G14" s="11" t="s">
        <v>17</v>
      </c>
      <c r="H14" s="11" t="s">
        <v>46</v>
      </c>
      <c r="I14" s="16" t="s">
        <v>47</v>
      </c>
      <c r="J14" s="17" t="s">
        <v>27</v>
      </c>
      <c r="K14" s="18">
        <v>650</v>
      </c>
      <c r="L14" s="19">
        <v>265</v>
      </c>
      <c r="M14" s="18">
        <v>1</v>
      </c>
      <c r="N14" s="28">
        <f t="shared" si="2"/>
        <v>172250</v>
      </c>
      <c r="O14" s="43"/>
      <c r="P14" s="35"/>
      <c r="Q14" s="36"/>
      <c r="R14" s="43">
        <f t="shared" si="1"/>
        <v>650</v>
      </c>
      <c r="S14" s="35">
        <v>265</v>
      </c>
      <c r="T14" s="36">
        <f>SUM(R14*S14)</f>
        <v>172250</v>
      </c>
      <c r="U14" s="42"/>
      <c r="V14" s="42"/>
    </row>
    <row r="15" spans="1:22" ht="26.25" customHeight="1">
      <c r="A15" s="10" t="s">
        <v>14</v>
      </c>
      <c r="B15" s="11"/>
      <c r="C15" s="12" t="s">
        <v>22</v>
      </c>
      <c r="D15" s="13" t="s">
        <v>23</v>
      </c>
      <c r="E15" s="14">
        <v>5</v>
      </c>
      <c r="F15" s="15" t="s">
        <v>24</v>
      </c>
      <c r="G15" s="11" t="s">
        <v>17</v>
      </c>
      <c r="H15" s="11" t="s">
        <v>48</v>
      </c>
      <c r="I15" s="16" t="s">
        <v>49</v>
      </c>
      <c r="J15" s="17" t="s">
        <v>27</v>
      </c>
      <c r="K15" s="18">
        <v>2808</v>
      </c>
      <c r="L15" s="19">
        <v>189</v>
      </c>
      <c r="M15" s="18">
        <v>1</v>
      </c>
      <c r="N15" s="28">
        <f t="shared" si="2"/>
        <v>530712</v>
      </c>
      <c r="O15" s="43">
        <v>2808</v>
      </c>
      <c r="P15" s="35">
        <v>189</v>
      </c>
      <c r="Q15" s="36">
        <f>SUM(O15*P15)</f>
        <v>530712</v>
      </c>
      <c r="R15" s="43"/>
      <c r="S15" s="35"/>
      <c r="T15" s="36"/>
      <c r="U15" s="42"/>
      <c r="V15" s="42"/>
    </row>
    <row r="16" spans="1:22" ht="17.25" customHeight="1">
      <c r="A16" s="10" t="s">
        <v>14</v>
      </c>
      <c r="B16" s="11"/>
      <c r="C16" s="12" t="s">
        <v>22</v>
      </c>
      <c r="D16" s="13" t="s">
        <v>23</v>
      </c>
      <c r="E16" s="14">
        <v>19</v>
      </c>
      <c r="F16" s="15" t="s">
        <v>24</v>
      </c>
      <c r="G16" s="11" t="s">
        <v>17</v>
      </c>
      <c r="H16" s="11" t="s">
        <v>50</v>
      </c>
      <c r="I16" s="16" t="s">
        <v>51</v>
      </c>
      <c r="J16" s="17" t="s">
        <v>27</v>
      </c>
      <c r="K16" s="18">
        <v>5669</v>
      </c>
      <c r="L16" s="19">
        <v>19</v>
      </c>
      <c r="M16" s="18">
        <v>1</v>
      </c>
      <c r="N16" s="28">
        <f t="shared" si="2"/>
        <v>107711</v>
      </c>
      <c r="O16" s="43">
        <v>3607</v>
      </c>
      <c r="P16" s="35">
        <v>19</v>
      </c>
      <c r="Q16" s="36">
        <f>SUM(O16*P16)</f>
        <v>68533</v>
      </c>
      <c r="R16" s="43">
        <f t="shared" si="1"/>
        <v>2062</v>
      </c>
      <c r="S16" s="35">
        <v>19</v>
      </c>
      <c r="T16" s="36">
        <f>SUM(R16*S16)</f>
        <v>39178</v>
      </c>
      <c r="U16" s="42"/>
      <c r="V16" s="42"/>
    </row>
    <row r="17" spans="1:22" ht="26.25" customHeight="1">
      <c r="A17" s="10" t="s">
        <v>14</v>
      </c>
      <c r="B17" s="11"/>
      <c r="C17" s="12" t="s">
        <v>22</v>
      </c>
      <c r="D17" s="13" t="s">
        <v>23</v>
      </c>
      <c r="E17" s="14">
        <v>6</v>
      </c>
      <c r="F17" s="15" t="s">
        <v>24</v>
      </c>
      <c r="G17" s="11" t="s">
        <v>17</v>
      </c>
      <c r="H17" s="11" t="s">
        <v>52</v>
      </c>
      <c r="I17" s="16" t="s">
        <v>53</v>
      </c>
      <c r="J17" s="17" t="s">
        <v>27</v>
      </c>
      <c r="K17" s="18">
        <v>5669</v>
      </c>
      <c r="L17" s="19">
        <v>236</v>
      </c>
      <c r="M17" s="18">
        <v>1</v>
      </c>
      <c r="N17" s="28">
        <f t="shared" si="2"/>
        <v>1337884</v>
      </c>
      <c r="O17" s="43">
        <v>3607</v>
      </c>
      <c r="P17" s="35">
        <v>236</v>
      </c>
      <c r="Q17" s="36">
        <f>SUM(O17*P17)</f>
        <v>851252</v>
      </c>
      <c r="R17" s="43">
        <f t="shared" si="1"/>
        <v>2062</v>
      </c>
      <c r="S17" s="35">
        <v>236</v>
      </c>
      <c r="T17" s="36">
        <f>SUM(R17*S17)</f>
        <v>486632</v>
      </c>
      <c r="U17" s="42"/>
      <c r="V17" s="42"/>
    </row>
    <row r="18" spans="1:22" ht="17.25" customHeight="1">
      <c r="A18" s="10" t="s">
        <v>14</v>
      </c>
      <c r="B18" s="11"/>
      <c r="C18" s="12" t="s">
        <v>22</v>
      </c>
      <c r="D18" s="20" t="s">
        <v>28</v>
      </c>
      <c r="E18" s="14">
        <v>36</v>
      </c>
      <c r="F18" s="15" t="s">
        <v>24</v>
      </c>
      <c r="G18" s="11" t="s">
        <v>17</v>
      </c>
      <c r="H18" s="11" t="s">
        <v>54</v>
      </c>
      <c r="I18" s="16" t="s">
        <v>119</v>
      </c>
      <c r="J18" s="17" t="s">
        <v>39</v>
      </c>
      <c r="K18" s="18">
        <v>300</v>
      </c>
      <c r="L18" s="19">
        <v>54.7</v>
      </c>
      <c r="M18" s="18">
        <v>1</v>
      </c>
      <c r="N18" s="28">
        <f t="shared" si="2"/>
        <v>16410</v>
      </c>
      <c r="O18" s="43">
        <v>200</v>
      </c>
      <c r="P18" s="35">
        <v>54.7</v>
      </c>
      <c r="Q18" s="36">
        <f>SUM(O18*P18)</f>
        <v>10940</v>
      </c>
      <c r="R18" s="43">
        <f t="shared" si="1"/>
        <v>100</v>
      </c>
      <c r="S18" s="35">
        <v>54.7</v>
      </c>
      <c r="T18" s="36">
        <f>SUM(R18*S18)</f>
        <v>5470</v>
      </c>
      <c r="U18" s="42"/>
      <c r="V18" s="42"/>
    </row>
    <row r="19" spans="1:22" ht="17.25" customHeight="1">
      <c r="A19" s="2" t="s">
        <v>14</v>
      </c>
      <c r="B19" s="3"/>
      <c r="C19" s="4" t="s">
        <v>19</v>
      </c>
      <c r="D19" s="5"/>
      <c r="E19" s="6">
        <v>0</v>
      </c>
      <c r="F19" s="5" t="s">
        <v>16</v>
      </c>
      <c r="G19" s="3"/>
      <c r="H19" s="3" t="s">
        <v>55</v>
      </c>
      <c r="I19" s="7" t="s">
        <v>56</v>
      </c>
      <c r="J19" s="56"/>
      <c r="K19" s="57"/>
      <c r="L19" s="8"/>
      <c r="M19" s="9"/>
      <c r="N19" s="27">
        <f>SUM(N20:N33)</f>
        <v>349846</v>
      </c>
      <c r="O19" s="44"/>
      <c r="P19" s="8"/>
      <c r="Q19" s="30">
        <f>SUM(Q20:Q33)</f>
        <v>242046</v>
      </c>
      <c r="R19" s="54"/>
      <c r="S19" s="24"/>
      <c r="T19" s="30">
        <f>SUM(T20:T33)</f>
        <v>107800</v>
      </c>
      <c r="U19" s="42"/>
      <c r="V19" s="42"/>
    </row>
    <row r="20" spans="1:22" ht="26.25" customHeight="1">
      <c r="A20" s="10" t="s">
        <v>14</v>
      </c>
      <c r="B20" s="11"/>
      <c r="C20" s="12" t="s">
        <v>22</v>
      </c>
      <c r="D20" s="13" t="s">
        <v>23</v>
      </c>
      <c r="E20" s="14">
        <v>21</v>
      </c>
      <c r="F20" s="15" t="s">
        <v>24</v>
      </c>
      <c r="G20" s="11" t="s">
        <v>17</v>
      </c>
      <c r="H20" s="11" t="s">
        <v>57</v>
      </c>
      <c r="I20" s="16" t="s">
        <v>58</v>
      </c>
      <c r="J20" s="17" t="s">
        <v>59</v>
      </c>
      <c r="K20" s="18">
        <v>12</v>
      </c>
      <c r="L20" s="19">
        <v>1090</v>
      </c>
      <c r="M20" s="18">
        <v>1</v>
      </c>
      <c r="N20" s="28">
        <f aca="true" t="shared" si="3" ref="N20:N33">SUM(K20*L20)</f>
        <v>13080</v>
      </c>
      <c r="O20" s="43">
        <v>12</v>
      </c>
      <c r="P20" s="35">
        <v>1090</v>
      </c>
      <c r="Q20" s="36">
        <f aca="true" t="shared" si="4" ref="Q20:Q32">SUM(O20*P20)</f>
        <v>13080</v>
      </c>
      <c r="R20" s="43"/>
      <c r="S20" s="37"/>
      <c r="T20" s="36"/>
      <c r="U20" s="42"/>
      <c r="V20" s="42"/>
    </row>
    <row r="21" spans="1:22" ht="26.25" customHeight="1">
      <c r="A21" s="10" t="s">
        <v>14</v>
      </c>
      <c r="B21" s="11"/>
      <c r="C21" s="12" t="s">
        <v>22</v>
      </c>
      <c r="D21" s="13" t="s">
        <v>23</v>
      </c>
      <c r="E21" s="14">
        <v>37</v>
      </c>
      <c r="F21" s="15" t="s">
        <v>24</v>
      </c>
      <c r="G21" s="11" t="s">
        <v>17</v>
      </c>
      <c r="H21" s="11" t="s">
        <v>60</v>
      </c>
      <c r="I21" s="16" t="s">
        <v>61</v>
      </c>
      <c r="J21" s="17" t="s">
        <v>59</v>
      </c>
      <c r="K21" s="18">
        <v>12</v>
      </c>
      <c r="L21" s="19">
        <v>6500</v>
      </c>
      <c r="M21" s="18">
        <v>1</v>
      </c>
      <c r="N21" s="28">
        <f t="shared" si="3"/>
        <v>78000</v>
      </c>
      <c r="O21" s="43">
        <v>12</v>
      </c>
      <c r="P21" s="35">
        <v>6500</v>
      </c>
      <c r="Q21" s="36">
        <f t="shared" si="4"/>
        <v>78000</v>
      </c>
      <c r="R21" s="43"/>
      <c r="S21" s="37"/>
      <c r="T21" s="36"/>
      <c r="U21" s="42"/>
      <c r="V21" s="42"/>
    </row>
    <row r="22" spans="1:22" ht="17.25" customHeight="1">
      <c r="A22" s="10" t="s">
        <v>14</v>
      </c>
      <c r="B22" s="11"/>
      <c r="C22" s="12" t="s">
        <v>22</v>
      </c>
      <c r="D22" s="22" t="s">
        <v>62</v>
      </c>
      <c r="E22" s="14">
        <v>38</v>
      </c>
      <c r="F22" s="15" t="s">
        <v>63</v>
      </c>
      <c r="G22" s="11" t="s">
        <v>17</v>
      </c>
      <c r="H22" s="11" t="s">
        <v>64</v>
      </c>
      <c r="I22" s="23" t="s">
        <v>65</v>
      </c>
      <c r="J22" s="17" t="s">
        <v>59</v>
      </c>
      <c r="K22" s="18">
        <v>30</v>
      </c>
      <c r="L22" s="19">
        <v>359</v>
      </c>
      <c r="M22" s="18">
        <v>1</v>
      </c>
      <c r="N22" s="28">
        <f t="shared" si="3"/>
        <v>10770</v>
      </c>
      <c r="O22" s="43">
        <v>30</v>
      </c>
      <c r="P22" s="35">
        <v>359</v>
      </c>
      <c r="Q22" s="36">
        <f t="shared" si="4"/>
        <v>10770</v>
      </c>
      <c r="R22" s="43"/>
      <c r="S22" s="35"/>
      <c r="T22" s="36"/>
      <c r="U22" s="42"/>
      <c r="V22" s="42"/>
    </row>
    <row r="23" spans="1:22" ht="17.25" customHeight="1">
      <c r="A23" s="10" t="s">
        <v>14</v>
      </c>
      <c r="B23" s="11"/>
      <c r="C23" s="12" t="s">
        <v>22</v>
      </c>
      <c r="D23" s="13" t="s">
        <v>23</v>
      </c>
      <c r="E23" s="14">
        <v>22</v>
      </c>
      <c r="F23" s="15" t="s">
        <v>63</v>
      </c>
      <c r="G23" s="11" t="s">
        <v>17</v>
      </c>
      <c r="H23" s="11" t="s">
        <v>66</v>
      </c>
      <c r="I23" s="23" t="s">
        <v>67</v>
      </c>
      <c r="J23" s="17" t="s">
        <v>59</v>
      </c>
      <c r="K23" s="18">
        <v>12</v>
      </c>
      <c r="L23" s="19">
        <v>337</v>
      </c>
      <c r="M23" s="18">
        <v>1</v>
      </c>
      <c r="N23" s="28">
        <f t="shared" si="3"/>
        <v>4044</v>
      </c>
      <c r="O23" s="43">
        <v>12</v>
      </c>
      <c r="P23" s="35">
        <v>337</v>
      </c>
      <c r="Q23" s="36">
        <f t="shared" si="4"/>
        <v>4044</v>
      </c>
      <c r="R23" s="43"/>
      <c r="S23" s="35"/>
      <c r="T23" s="36"/>
      <c r="U23" s="42"/>
      <c r="V23" s="42"/>
    </row>
    <row r="24" spans="1:22" ht="17.25" customHeight="1">
      <c r="A24" s="10" t="s">
        <v>14</v>
      </c>
      <c r="B24" s="11"/>
      <c r="C24" s="12" t="s">
        <v>22</v>
      </c>
      <c r="D24" s="13" t="s">
        <v>23</v>
      </c>
      <c r="E24" s="14">
        <v>23</v>
      </c>
      <c r="F24" s="15" t="s">
        <v>63</v>
      </c>
      <c r="G24" s="11" t="s">
        <v>17</v>
      </c>
      <c r="H24" s="11" t="s">
        <v>68</v>
      </c>
      <c r="I24" s="23" t="s">
        <v>69</v>
      </c>
      <c r="J24" s="17" t="s">
        <v>59</v>
      </c>
      <c r="K24" s="18">
        <v>12</v>
      </c>
      <c r="L24" s="19">
        <v>324</v>
      </c>
      <c r="M24" s="18">
        <v>1</v>
      </c>
      <c r="N24" s="28">
        <f t="shared" si="3"/>
        <v>3888</v>
      </c>
      <c r="O24" s="43">
        <v>12</v>
      </c>
      <c r="P24" s="35">
        <v>324</v>
      </c>
      <c r="Q24" s="36">
        <f t="shared" si="4"/>
        <v>3888</v>
      </c>
      <c r="R24" s="43"/>
      <c r="S24" s="35"/>
      <c r="T24" s="36"/>
      <c r="U24" s="42"/>
      <c r="V24" s="42"/>
    </row>
    <row r="25" spans="1:22" ht="26.25" customHeight="1">
      <c r="A25" s="10" t="s">
        <v>14</v>
      </c>
      <c r="B25" s="11"/>
      <c r="C25" s="12" t="s">
        <v>22</v>
      </c>
      <c r="D25" s="13" t="s">
        <v>23</v>
      </c>
      <c r="E25" s="14">
        <v>24</v>
      </c>
      <c r="F25" s="15" t="s">
        <v>63</v>
      </c>
      <c r="G25" s="11" t="s">
        <v>17</v>
      </c>
      <c r="H25" s="11" t="s">
        <v>70</v>
      </c>
      <c r="I25" s="23" t="s">
        <v>71</v>
      </c>
      <c r="J25" s="17" t="s">
        <v>59</v>
      </c>
      <c r="K25" s="18">
        <v>12</v>
      </c>
      <c r="L25" s="19">
        <v>233</v>
      </c>
      <c r="M25" s="18">
        <v>1</v>
      </c>
      <c r="N25" s="28">
        <f t="shared" si="3"/>
        <v>2796</v>
      </c>
      <c r="O25" s="43">
        <v>12</v>
      </c>
      <c r="P25" s="35">
        <v>233</v>
      </c>
      <c r="Q25" s="36">
        <f t="shared" si="4"/>
        <v>2796</v>
      </c>
      <c r="R25" s="43"/>
      <c r="S25" s="35"/>
      <c r="T25" s="36"/>
      <c r="U25" s="42"/>
      <c r="V25" s="42"/>
    </row>
    <row r="26" spans="1:22" ht="17.25" customHeight="1">
      <c r="A26" s="10" t="s">
        <v>14</v>
      </c>
      <c r="B26" s="11"/>
      <c r="C26" s="12" t="s">
        <v>22</v>
      </c>
      <c r="D26" s="13" t="s">
        <v>23</v>
      </c>
      <c r="E26" s="14">
        <v>25</v>
      </c>
      <c r="F26" s="15" t="s">
        <v>63</v>
      </c>
      <c r="G26" s="11" t="s">
        <v>17</v>
      </c>
      <c r="H26" s="11" t="s">
        <v>72</v>
      </c>
      <c r="I26" s="23" t="s">
        <v>73</v>
      </c>
      <c r="J26" s="17" t="s">
        <v>59</v>
      </c>
      <c r="K26" s="18">
        <v>12</v>
      </c>
      <c r="L26" s="19">
        <v>450</v>
      </c>
      <c r="M26" s="18">
        <v>1</v>
      </c>
      <c r="N26" s="28">
        <f t="shared" si="3"/>
        <v>5400</v>
      </c>
      <c r="O26" s="43">
        <v>12</v>
      </c>
      <c r="P26" s="35">
        <v>450</v>
      </c>
      <c r="Q26" s="36">
        <f t="shared" si="4"/>
        <v>5400</v>
      </c>
      <c r="R26" s="43"/>
      <c r="S26" s="35"/>
      <c r="T26" s="36"/>
      <c r="U26" s="42"/>
      <c r="V26" s="42"/>
    </row>
    <row r="27" spans="1:22" ht="19.5" customHeight="1">
      <c r="A27" s="10" t="s">
        <v>14</v>
      </c>
      <c r="B27" s="11"/>
      <c r="C27" s="12" t="s">
        <v>22</v>
      </c>
      <c r="D27" s="13" t="s">
        <v>23</v>
      </c>
      <c r="E27" s="14">
        <v>26</v>
      </c>
      <c r="F27" s="15" t="s">
        <v>63</v>
      </c>
      <c r="G27" s="11" t="s">
        <v>17</v>
      </c>
      <c r="H27" s="11" t="s">
        <v>74</v>
      </c>
      <c r="I27" s="23" t="s">
        <v>75</v>
      </c>
      <c r="J27" s="17" t="s">
        <v>59</v>
      </c>
      <c r="K27" s="18">
        <v>12</v>
      </c>
      <c r="L27" s="19">
        <v>778</v>
      </c>
      <c r="M27" s="18">
        <v>1</v>
      </c>
      <c r="N27" s="28">
        <f t="shared" si="3"/>
        <v>9336</v>
      </c>
      <c r="O27" s="43">
        <v>12</v>
      </c>
      <c r="P27" s="35">
        <v>778</v>
      </c>
      <c r="Q27" s="36">
        <f t="shared" si="4"/>
        <v>9336</v>
      </c>
      <c r="R27" s="43"/>
      <c r="S27" s="35"/>
      <c r="T27" s="36"/>
      <c r="U27" s="42"/>
      <c r="V27" s="42"/>
    </row>
    <row r="28" spans="1:22" ht="17.25" customHeight="1">
      <c r="A28" s="10" t="s">
        <v>14</v>
      </c>
      <c r="B28" s="11"/>
      <c r="C28" s="12" t="s">
        <v>22</v>
      </c>
      <c r="D28" s="13" t="s">
        <v>23</v>
      </c>
      <c r="E28" s="14">
        <v>27</v>
      </c>
      <c r="F28" s="15" t="s">
        <v>63</v>
      </c>
      <c r="G28" s="11" t="s">
        <v>17</v>
      </c>
      <c r="H28" s="11" t="s">
        <v>76</v>
      </c>
      <c r="I28" s="23" t="s">
        <v>77</v>
      </c>
      <c r="J28" s="17" t="s">
        <v>59</v>
      </c>
      <c r="K28" s="18">
        <v>12</v>
      </c>
      <c r="L28" s="19">
        <v>1560</v>
      </c>
      <c r="M28" s="18">
        <v>1</v>
      </c>
      <c r="N28" s="28">
        <f t="shared" si="3"/>
        <v>18720</v>
      </c>
      <c r="O28" s="43">
        <v>12</v>
      </c>
      <c r="P28" s="35">
        <v>1560</v>
      </c>
      <c r="Q28" s="36">
        <f t="shared" si="4"/>
        <v>18720</v>
      </c>
      <c r="R28" s="43"/>
      <c r="S28" s="35"/>
      <c r="T28" s="36"/>
      <c r="U28" s="42"/>
      <c r="V28" s="42"/>
    </row>
    <row r="29" spans="1:22" ht="17.25" customHeight="1">
      <c r="A29" s="10" t="s">
        <v>14</v>
      </c>
      <c r="B29" s="11"/>
      <c r="C29" s="12" t="s">
        <v>22</v>
      </c>
      <c r="D29" s="13" t="s">
        <v>23</v>
      </c>
      <c r="E29" s="14">
        <v>28</v>
      </c>
      <c r="F29" s="15" t="s">
        <v>63</v>
      </c>
      <c r="G29" s="11" t="s">
        <v>17</v>
      </c>
      <c r="H29" s="11" t="s">
        <v>78</v>
      </c>
      <c r="I29" s="23" t="s">
        <v>79</v>
      </c>
      <c r="J29" s="17" t="s">
        <v>59</v>
      </c>
      <c r="K29" s="18">
        <v>12</v>
      </c>
      <c r="L29" s="19">
        <v>1040</v>
      </c>
      <c r="M29" s="18">
        <v>1</v>
      </c>
      <c r="N29" s="28">
        <f t="shared" si="3"/>
        <v>12480</v>
      </c>
      <c r="O29" s="43">
        <v>12</v>
      </c>
      <c r="P29" s="35">
        <v>1040</v>
      </c>
      <c r="Q29" s="36">
        <f t="shared" si="4"/>
        <v>12480</v>
      </c>
      <c r="R29" s="43"/>
      <c r="S29" s="35"/>
      <c r="T29" s="36"/>
      <c r="U29" s="42"/>
      <c r="V29" s="42"/>
    </row>
    <row r="30" spans="1:22" ht="17.25" customHeight="1">
      <c r="A30" s="10" t="s">
        <v>14</v>
      </c>
      <c r="B30" s="11"/>
      <c r="C30" s="12" t="s">
        <v>22</v>
      </c>
      <c r="D30" s="13" t="s">
        <v>23</v>
      </c>
      <c r="E30" s="14">
        <v>29</v>
      </c>
      <c r="F30" s="15" t="s">
        <v>63</v>
      </c>
      <c r="G30" s="11" t="s">
        <v>17</v>
      </c>
      <c r="H30" s="11" t="s">
        <v>80</v>
      </c>
      <c r="I30" s="23" t="s">
        <v>81</v>
      </c>
      <c r="J30" s="17" t="s">
        <v>59</v>
      </c>
      <c r="K30" s="18">
        <v>12</v>
      </c>
      <c r="L30" s="19">
        <v>436</v>
      </c>
      <c r="M30" s="18">
        <v>1</v>
      </c>
      <c r="N30" s="28">
        <f t="shared" si="3"/>
        <v>5232</v>
      </c>
      <c r="O30" s="43">
        <v>12</v>
      </c>
      <c r="P30" s="35">
        <v>436</v>
      </c>
      <c r="Q30" s="36">
        <f t="shared" si="4"/>
        <v>5232</v>
      </c>
      <c r="R30" s="43"/>
      <c r="S30" s="35"/>
      <c r="T30" s="36"/>
      <c r="U30" s="42"/>
      <c r="V30" s="42"/>
    </row>
    <row r="31" spans="1:22" ht="26.25" customHeight="1">
      <c r="A31" s="10" t="s">
        <v>14</v>
      </c>
      <c r="B31" s="11"/>
      <c r="C31" s="12" t="s">
        <v>22</v>
      </c>
      <c r="D31" s="13" t="s">
        <v>23</v>
      </c>
      <c r="E31" s="14">
        <v>7</v>
      </c>
      <c r="F31" s="15" t="s">
        <v>24</v>
      </c>
      <c r="G31" s="11" t="s">
        <v>17</v>
      </c>
      <c r="H31" s="11" t="s">
        <v>82</v>
      </c>
      <c r="I31" s="16" t="s">
        <v>83</v>
      </c>
      <c r="J31" s="17" t="s">
        <v>59</v>
      </c>
      <c r="K31" s="18">
        <v>19</v>
      </c>
      <c r="L31" s="19">
        <v>2900</v>
      </c>
      <c r="M31" s="18">
        <v>1</v>
      </c>
      <c r="N31" s="28">
        <f t="shared" si="3"/>
        <v>55100</v>
      </c>
      <c r="O31" s="43">
        <v>19</v>
      </c>
      <c r="P31" s="35">
        <v>2900</v>
      </c>
      <c r="Q31" s="36">
        <f t="shared" si="4"/>
        <v>55100</v>
      </c>
      <c r="R31" s="43"/>
      <c r="S31" s="35"/>
      <c r="T31" s="36"/>
      <c r="U31" s="42"/>
      <c r="V31" s="42"/>
    </row>
    <row r="32" spans="1:22" ht="26.25" customHeight="1">
      <c r="A32" s="10" t="s">
        <v>14</v>
      </c>
      <c r="B32" s="11"/>
      <c r="C32" s="12" t="s">
        <v>22</v>
      </c>
      <c r="D32" s="13" t="s">
        <v>23</v>
      </c>
      <c r="E32" s="14">
        <v>8</v>
      </c>
      <c r="F32" s="15" t="s">
        <v>24</v>
      </c>
      <c r="G32" s="11" t="s">
        <v>17</v>
      </c>
      <c r="H32" s="11" t="s">
        <v>84</v>
      </c>
      <c r="I32" s="16" t="s">
        <v>85</v>
      </c>
      <c r="J32" s="17" t="s">
        <v>59</v>
      </c>
      <c r="K32" s="18">
        <v>25</v>
      </c>
      <c r="L32" s="19">
        <v>2900</v>
      </c>
      <c r="M32" s="18">
        <v>1</v>
      </c>
      <c r="N32" s="28">
        <f t="shared" si="3"/>
        <v>72500</v>
      </c>
      <c r="O32" s="43">
        <v>8</v>
      </c>
      <c r="P32" s="35">
        <v>2900</v>
      </c>
      <c r="Q32" s="36">
        <f t="shared" si="4"/>
        <v>23200</v>
      </c>
      <c r="R32" s="43">
        <f t="shared" si="1"/>
        <v>17</v>
      </c>
      <c r="S32" s="35">
        <v>2900</v>
      </c>
      <c r="T32" s="36">
        <f>SUM(R32*S32)</f>
        <v>49300</v>
      </c>
      <c r="U32" s="42"/>
      <c r="V32" s="42"/>
    </row>
    <row r="33" spans="1:22" ht="26.25" customHeight="1">
      <c r="A33" s="10" t="s">
        <v>14</v>
      </c>
      <c r="B33" s="11"/>
      <c r="C33" s="12" t="s">
        <v>22</v>
      </c>
      <c r="D33" s="13" t="s">
        <v>23</v>
      </c>
      <c r="E33" s="14">
        <v>9</v>
      </c>
      <c r="F33" s="15" t="s">
        <v>24</v>
      </c>
      <c r="G33" s="11" t="s">
        <v>17</v>
      </c>
      <c r="H33" s="11" t="s">
        <v>86</v>
      </c>
      <c r="I33" s="16" t="s">
        <v>87</v>
      </c>
      <c r="J33" s="17" t="s">
        <v>59</v>
      </c>
      <c r="K33" s="18">
        <v>45</v>
      </c>
      <c r="L33" s="19">
        <v>1300</v>
      </c>
      <c r="M33" s="18">
        <v>1</v>
      </c>
      <c r="N33" s="28">
        <f t="shared" si="3"/>
        <v>58500</v>
      </c>
      <c r="O33" s="43"/>
      <c r="P33" s="35"/>
      <c r="Q33" s="36"/>
      <c r="R33" s="43">
        <f t="shared" si="1"/>
        <v>45</v>
      </c>
      <c r="S33" s="35">
        <v>1300</v>
      </c>
      <c r="T33" s="36">
        <f>SUM(R33*S33)</f>
        <v>58500</v>
      </c>
      <c r="U33" s="42"/>
      <c r="V33" s="42"/>
    </row>
    <row r="34" spans="1:22" ht="17.25" customHeight="1">
      <c r="A34" s="2" t="s">
        <v>14</v>
      </c>
      <c r="B34" s="3"/>
      <c r="C34" s="4" t="s">
        <v>19</v>
      </c>
      <c r="D34" s="5"/>
      <c r="E34" s="6">
        <v>0</v>
      </c>
      <c r="F34" s="5" t="s">
        <v>16</v>
      </c>
      <c r="G34" s="3"/>
      <c r="H34" s="3" t="s">
        <v>88</v>
      </c>
      <c r="I34" s="7" t="s">
        <v>89</v>
      </c>
      <c r="J34" s="56"/>
      <c r="K34" s="57"/>
      <c r="L34" s="8"/>
      <c r="M34" s="9"/>
      <c r="N34" s="27">
        <f>SUM(N35:N38)</f>
        <v>279636.5</v>
      </c>
      <c r="O34" s="44"/>
      <c r="P34" s="8"/>
      <c r="Q34" s="30">
        <f>SUM(Q35:Q38)</f>
        <v>237353.5</v>
      </c>
      <c r="R34" s="54"/>
      <c r="S34" s="24"/>
      <c r="T34" s="30">
        <f>SUM(T35:T38)</f>
        <v>42283</v>
      </c>
      <c r="U34" s="42"/>
      <c r="V34" s="42"/>
    </row>
    <row r="35" spans="1:22" ht="26.25" customHeight="1">
      <c r="A35" s="10" t="s">
        <v>14</v>
      </c>
      <c r="B35" s="11"/>
      <c r="C35" s="12" t="s">
        <v>22</v>
      </c>
      <c r="D35" s="13" t="s">
        <v>23</v>
      </c>
      <c r="E35" s="14">
        <v>10</v>
      </c>
      <c r="F35" s="15" t="s">
        <v>24</v>
      </c>
      <c r="G35" s="11" t="s">
        <v>17</v>
      </c>
      <c r="H35" s="11" t="s">
        <v>90</v>
      </c>
      <c r="I35" s="16" t="s">
        <v>91</v>
      </c>
      <c r="J35" s="17" t="s">
        <v>39</v>
      </c>
      <c r="K35" s="18">
        <v>545</v>
      </c>
      <c r="L35" s="21">
        <v>308</v>
      </c>
      <c r="M35" s="18">
        <v>1</v>
      </c>
      <c r="N35" s="28">
        <f>SUM(K35*L35)</f>
        <v>167860</v>
      </c>
      <c r="O35" s="43">
        <v>480</v>
      </c>
      <c r="P35" s="35">
        <v>308</v>
      </c>
      <c r="Q35" s="36">
        <f>SUM(O35*P35)</f>
        <v>147840</v>
      </c>
      <c r="R35" s="43">
        <f t="shared" si="1"/>
        <v>65</v>
      </c>
      <c r="S35" s="37">
        <v>308</v>
      </c>
      <c r="T35" s="36">
        <f>SUM(R35*S35)</f>
        <v>20020</v>
      </c>
      <c r="U35" s="42"/>
      <c r="V35" s="42"/>
    </row>
    <row r="36" spans="1:22" ht="17.25" customHeight="1">
      <c r="A36" s="10" t="s">
        <v>14</v>
      </c>
      <c r="B36" s="11"/>
      <c r="C36" s="12" t="s">
        <v>22</v>
      </c>
      <c r="D36" s="13" t="s">
        <v>23</v>
      </c>
      <c r="E36" s="14">
        <v>11</v>
      </c>
      <c r="F36" s="15" t="s">
        <v>63</v>
      </c>
      <c r="G36" s="11" t="s">
        <v>17</v>
      </c>
      <c r="H36" s="11" t="s">
        <v>92</v>
      </c>
      <c r="I36" s="23" t="s">
        <v>93</v>
      </c>
      <c r="J36" s="17" t="s">
        <v>59</v>
      </c>
      <c r="K36" s="18">
        <v>545</v>
      </c>
      <c r="L36" s="19">
        <v>133</v>
      </c>
      <c r="M36" s="18">
        <v>1</v>
      </c>
      <c r="N36" s="28">
        <f>SUM(K36*L36)</f>
        <v>72485</v>
      </c>
      <c r="O36" s="43">
        <v>480</v>
      </c>
      <c r="P36" s="35">
        <v>133</v>
      </c>
      <c r="Q36" s="36">
        <f>SUM(O36*P36)</f>
        <v>63840</v>
      </c>
      <c r="R36" s="43">
        <f t="shared" si="1"/>
        <v>65</v>
      </c>
      <c r="S36" s="35">
        <v>133</v>
      </c>
      <c r="T36" s="36">
        <f>SUM(R36*S36)</f>
        <v>8645</v>
      </c>
      <c r="U36" s="42"/>
      <c r="V36" s="42"/>
    </row>
    <row r="37" spans="1:22" ht="17.25" customHeight="1">
      <c r="A37" s="10" t="s">
        <v>14</v>
      </c>
      <c r="B37" s="11"/>
      <c r="C37" s="12" t="s">
        <v>22</v>
      </c>
      <c r="D37" s="13" t="s">
        <v>23</v>
      </c>
      <c r="E37" s="14">
        <v>12</v>
      </c>
      <c r="F37" s="15" t="s">
        <v>24</v>
      </c>
      <c r="G37" s="11" t="s">
        <v>17</v>
      </c>
      <c r="H37" s="11" t="s">
        <v>94</v>
      </c>
      <c r="I37" s="16" t="s">
        <v>95</v>
      </c>
      <c r="J37" s="17" t="s">
        <v>39</v>
      </c>
      <c r="K37" s="18">
        <v>100</v>
      </c>
      <c r="L37" s="19">
        <v>115</v>
      </c>
      <c r="M37" s="18">
        <v>1</v>
      </c>
      <c r="N37" s="28">
        <f>SUM(K37*L37)</f>
        <v>11500</v>
      </c>
      <c r="O37" s="43">
        <v>67</v>
      </c>
      <c r="P37" s="35">
        <v>115</v>
      </c>
      <c r="Q37" s="36">
        <f>SUM(O37*P37)</f>
        <v>7705</v>
      </c>
      <c r="R37" s="43">
        <f t="shared" si="1"/>
        <v>33</v>
      </c>
      <c r="S37" s="35">
        <v>115</v>
      </c>
      <c r="T37" s="36">
        <f>SUM(R37*S37)</f>
        <v>3795</v>
      </c>
      <c r="U37" s="42"/>
      <c r="V37" s="42"/>
    </row>
    <row r="38" spans="1:22" ht="26.25" customHeight="1">
      <c r="A38" s="10" t="s">
        <v>14</v>
      </c>
      <c r="B38" s="11"/>
      <c r="C38" s="12" t="s">
        <v>22</v>
      </c>
      <c r="D38" s="13" t="s">
        <v>23</v>
      </c>
      <c r="E38" s="14">
        <v>13</v>
      </c>
      <c r="F38" s="15" t="s">
        <v>24</v>
      </c>
      <c r="G38" s="11" t="s">
        <v>17</v>
      </c>
      <c r="H38" s="11" t="s">
        <v>96</v>
      </c>
      <c r="I38" s="16" t="s">
        <v>97</v>
      </c>
      <c r="J38" s="17" t="s">
        <v>27</v>
      </c>
      <c r="K38" s="18">
        <v>5053</v>
      </c>
      <c r="L38" s="19">
        <v>5.5</v>
      </c>
      <c r="M38" s="18">
        <v>1</v>
      </c>
      <c r="N38" s="28">
        <f>SUM(K38*L38)</f>
        <v>27791.5</v>
      </c>
      <c r="O38" s="43">
        <v>3267</v>
      </c>
      <c r="P38" s="35">
        <v>5.5</v>
      </c>
      <c r="Q38" s="36">
        <f>SUM(O38*P38)</f>
        <v>17968.5</v>
      </c>
      <c r="R38" s="43">
        <f t="shared" si="1"/>
        <v>1786</v>
      </c>
      <c r="S38" s="35">
        <v>5.5</v>
      </c>
      <c r="T38" s="36">
        <f>SUM(R38*S38)</f>
        <v>9823</v>
      </c>
      <c r="U38" s="42"/>
      <c r="V38" s="42"/>
    </row>
    <row r="39" spans="1:22" ht="17.25" customHeight="1">
      <c r="A39" s="2" t="s">
        <v>14</v>
      </c>
      <c r="B39" s="3"/>
      <c r="C39" s="4" t="s">
        <v>19</v>
      </c>
      <c r="D39" s="5"/>
      <c r="E39" s="6">
        <v>0</v>
      </c>
      <c r="F39" s="5" t="s">
        <v>16</v>
      </c>
      <c r="G39" s="3"/>
      <c r="H39" s="3" t="s">
        <v>98</v>
      </c>
      <c r="I39" s="7" t="s">
        <v>99</v>
      </c>
      <c r="J39" s="56"/>
      <c r="K39" s="57"/>
      <c r="L39" s="8"/>
      <c r="M39" s="9"/>
      <c r="N39" s="27">
        <f>SUM(N40:N43)</f>
        <v>194290.458</v>
      </c>
      <c r="O39" s="44"/>
      <c r="P39" s="8"/>
      <c r="Q39" s="30">
        <f>SUM(Q40:Q43)</f>
        <v>164864.25</v>
      </c>
      <c r="R39" s="54"/>
      <c r="S39" s="24"/>
      <c r="T39" s="30">
        <f>SUM(T40:T43)</f>
        <v>29426.208</v>
      </c>
      <c r="U39" s="42"/>
      <c r="V39" s="42"/>
    </row>
    <row r="40" spans="1:22" ht="17.25" customHeight="1">
      <c r="A40" s="10" t="s">
        <v>14</v>
      </c>
      <c r="B40" s="11"/>
      <c r="C40" s="12" t="s">
        <v>22</v>
      </c>
      <c r="D40" s="13" t="s">
        <v>23</v>
      </c>
      <c r="E40" s="14">
        <v>14</v>
      </c>
      <c r="F40" s="15" t="s">
        <v>24</v>
      </c>
      <c r="G40" s="11" t="s">
        <v>17</v>
      </c>
      <c r="H40" s="11" t="s">
        <v>100</v>
      </c>
      <c r="I40" s="16" t="s">
        <v>101</v>
      </c>
      <c r="J40" s="17" t="s">
        <v>102</v>
      </c>
      <c r="K40" s="41">
        <v>1512.469</v>
      </c>
      <c r="L40" s="19">
        <v>32</v>
      </c>
      <c r="M40" s="18">
        <v>1</v>
      </c>
      <c r="N40" s="28">
        <f>SUM(K40*L40)</f>
        <v>48399.008</v>
      </c>
      <c r="O40" s="45">
        <v>1095.99</v>
      </c>
      <c r="P40" s="35">
        <v>32</v>
      </c>
      <c r="Q40" s="36">
        <f>SUM(O40*P40)</f>
        <v>35071.68</v>
      </c>
      <c r="R40" s="43">
        <f t="shared" si="1"/>
        <v>416.47900000000004</v>
      </c>
      <c r="S40" s="35">
        <v>32</v>
      </c>
      <c r="T40" s="36">
        <f>SUM(R40*S40)</f>
        <v>13327.328000000001</v>
      </c>
      <c r="U40" s="42"/>
      <c r="V40" s="42"/>
    </row>
    <row r="41" spans="1:22" ht="17.25" customHeight="1">
      <c r="A41" s="10" t="s">
        <v>14</v>
      </c>
      <c r="B41" s="11"/>
      <c r="C41" s="12" t="s">
        <v>22</v>
      </c>
      <c r="D41" s="13" t="s">
        <v>23</v>
      </c>
      <c r="E41" s="14">
        <v>15</v>
      </c>
      <c r="F41" s="15" t="s">
        <v>24</v>
      </c>
      <c r="G41" s="11" t="s">
        <v>17</v>
      </c>
      <c r="H41" s="11" t="s">
        <v>103</v>
      </c>
      <c r="I41" s="16" t="s">
        <v>104</v>
      </c>
      <c r="J41" s="17" t="s">
        <v>102</v>
      </c>
      <c r="K41" s="41">
        <v>7562.35</v>
      </c>
      <c r="L41" s="19">
        <v>7</v>
      </c>
      <c r="M41" s="18">
        <v>1</v>
      </c>
      <c r="N41" s="28">
        <f>SUM(K41*L41)</f>
        <v>52936.450000000004</v>
      </c>
      <c r="O41" s="45">
        <v>5480.01</v>
      </c>
      <c r="P41" s="35">
        <v>7</v>
      </c>
      <c r="Q41" s="36">
        <f>SUM(O41*P41)</f>
        <v>38360.07</v>
      </c>
      <c r="R41" s="43">
        <f t="shared" si="1"/>
        <v>2082.34</v>
      </c>
      <c r="S41" s="35">
        <v>7</v>
      </c>
      <c r="T41" s="36">
        <f>SUM(R41*S41)</f>
        <v>14576.380000000001</v>
      </c>
      <c r="U41" s="42"/>
      <c r="V41" s="42"/>
    </row>
    <row r="42" spans="1:22" ht="17.25" customHeight="1">
      <c r="A42" s="10" t="s">
        <v>14</v>
      </c>
      <c r="B42" s="11"/>
      <c r="C42" s="12" t="s">
        <v>22</v>
      </c>
      <c r="D42" s="13" t="s">
        <v>23</v>
      </c>
      <c r="E42" s="14">
        <v>33</v>
      </c>
      <c r="F42" s="15" t="s">
        <v>24</v>
      </c>
      <c r="G42" s="11" t="s">
        <v>17</v>
      </c>
      <c r="H42" s="11" t="s">
        <v>105</v>
      </c>
      <c r="I42" s="16" t="s">
        <v>106</v>
      </c>
      <c r="J42" s="17" t="s">
        <v>102</v>
      </c>
      <c r="K42" s="18">
        <v>187.7</v>
      </c>
      <c r="L42" s="19">
        <v>150</v>
      </c>
      <c r="M42" s="18">
        <v>1</v>
      </c>
      <c r="N42" s="28">
        <f>SUM(K42*L42)</f>
        <v>28155</v>
      </c>
      <c r="O42" s="43">
        <v>177.55</v>
      </c>
      <c r="P42" s="35">
        <v>150</v>
      </c>
      <c r="Q42" s="36">
        <f>SUM(O42*P42)</f>
        <v>26632.5</v>
      </c>
      <c r="R42" s="43">
        <f t="shared" si="1"/>
        <v>10.149999999999977</v>
      </c>
      <c r="S42" s="35">
        <v>150</v>
      </c>
      <c r="T42" s="36">
        <f>SUM(R42*S42)</f>
        <v>1522.4999999999966</v>
      </c>
      <c r="U42" s="42"/>
      <c r="V42" s="42"/>
    </row>
    <row r="43" spans="1:22" ht="26.25" customHeight="1">
      <c r="A43" s="10" t="s">
        <v>14</v>
      </c>
      <c r="B43" s="11"/>
      <c r="C43" s="12" t="s">
        <v>22</v>
      </c>
      <c r="D43" s="13" t="s">
        <v>23</v>
      </c>
      <c r="E43" s="14">
        <v>16</v>
      </c>
      <c r="F43" s="15" t="s">
        <v>24</v>
      </c>
      <c r="G43" s="11" t="s">
        <v>17</v>
      </c>
      <c r="H43" s="11" t="s">
        <v>107</v>
      </c>
      <c r="I43" s="16" t="s">
        <v>108</v>
      </c>
      <c r="J43" s="17" t="s">
        <v>102</v>
      </c>
      <c r="K43" s="18">
        <v>240</v>
      </c>
      <c r="L43" s="19">
        <v>270</v>
      </c>
      <c r="M43" s="18">
        <v>1</v>
      </c>
      <c r="N43" s="28">
        <f>SUM(K43*L43)</f>
        <v>64800</v>
      </c>
      <c r="O43" s="43">
        <v>240</v>
      </c>
      <c r="P43" s="35">
        <v>270</v>
      </c>
      <c r="Q43" s="36">
        <f>SUM(O43*P43)</f>
        <v>64800</v>
      </c>
      <c r="R43" s="43"/>
      <c r="S43" s="35">
        <v>270</v>
      </c>
      <c r="T43" s="36">
        <f>SUM(R43*S43)</f>
        <v>0</v>
      </c>
      <c r="U43" s="42"/>
      <c r="V43" s="42"/>
    </row>
    <row r="44" spans="1:22" ht="17.25" customHeight="1">
      <c r="A44" s="2" t="s">
        <v>14</v>
      </c>
      <c r="B44" s="3"/>
      <c r="C44" s="4" t="s">
        <v>19</v>
      </c>
      <c r="D44" s="5"/>
      <c r="E44" s="6">
        <v>0</v>
      </c>
      <c r="F44" s="5" t="s">
        <v>16</v>
      </c>
      <c r="G44" s="3"/>
      <c r="H44" s="3" t="s">
        <v>109</v>
      </c>
      <c r="I44" s="7" t="s">
        <v>110</v>
      </c>
      <c r="J44" s="56"/>
      <c r="K44" s="57"/>
      <c r="L44" s="8"/>
      <c r="M44" s="9"/>
      <c r="N44" s="27">
        <f>SUM(N45)</f>
        <v>73233.512</v>
      </c>
      <c r="O44" s="44"/>
      <c r="P44" s="8"/>
      <c r="Q44" s="30">
        <f>SUM(Q45)</f>
        <v>51005.636</v>
      </c>
      <c r="R44" s="54"/>
      <c r="S44" s="24"/>
      <c r="T44" s="30">
        <f>SUM(T45)</f>
        <v>22227.875999999993</v>
      </c>
      <c r="U44" s="42"/>
      <c r="V44" s="42"/>
    </row>
    <row r="45" spans="1:22" ht="26.25" customHeight="1" thickBot="1">
      <c r="A45" s="10" t="s">
        <v>14</v>
      </c>
      <c r="B45" s="11"/>
      <c r="C45" s="12" t="s">
        <v>22</v>
      </c>
      <c r="D45" s="20" t="s">
        <v>28</v>
      </c>
      <c r="E45" s="14">
        <v>17</v>
      </c>
      <c r="F45" s="15" t="s">
        <v>24</v>
      </c>
      <c r="G45" s="11" t="s">
        <v>17</v>
      </c>
      <c r="H45" s="11" t="s">
        <v>111</v>
      </c>
      <c r="I45" s="16" t="s">
        <v>112</v>
      </c>
      <c r="J45" s="17" t="s">
        <v>102</v>
      </c>
      <c r="K45" s="18">
        <v>1664.398</v>
      </c>
      <c r="L45" s="19">
        <v>44</v>
      </c>
      <c r="M45" s="18">
        <v>1</v>
      </c>
      <c r="N45" s="28">
        <f>SUM(K45*L45)</f>
        <v>73233.512</v>
      </c>
      <c r="O45" s="46">
        <v>1159.219</v>
      </c>
      <c r="P45" s="51">
        <v>44</v>
      </c>
      <c r="Q45" s="38">
        <f>SUM(O45*P45)</f>
        <v>51005.636</v>
      </c>
      <c r="R45" s="46">
        <f t="shared" si="1"/>
        <v>505.17899999999986</v>
      </c>
      <c r="S45" s="52">
        <v>44</v>
      </c>
      <c r="T45" s="38">
        <f>SUM(R45*S45)</f>
        <v>22227.875999999993</v>
      </c>
      <c r="U45" s="42"/>
      <c r="V45" s="42"/>
    </row>
    <row r="46" s="47" customFormat="1" ht="12.75"/>
    <row r="47" s="47" customFormat="1" ht="12.75"/>
    <row r="48" s="47" customFormat="1" ht="12.75"/>
    <row r="49" s="47" customFormat="1" ht="12.75"/>
    <row r="50" s="47" customFormat="1" ht="12.75"/>
    <row r="51" s="47" customFormat="1" ht="12.75"/>
    <row r="52" s="47" customFormat="1" ht="12.75"/>
    <row r="53" ht="15">
      <c r="R53"/>
    </row>
    <row r="54" ht="15">
      <c r="R54"/>
    </row>
    <row r="55" ht="15">
      <c r="R55"/>
    </row>
    <row r="56" ht="15">
      <c r="R56"/>
    </row>
    <row r="57" ht="15">
      <c r="Q57" s="55"/>
    </row>
  </sheetData>
  <mergeCells count="2">
    <mergeCell ref="O1:Q1"/>
    <mergeCell ref="R1:T1"/>
  </mergeCells>
  <printOptions/>
  <pageMargins left="0.3937007874015748" right="0.1968503937007874" top="0.1968503937007874" bottom="0.1968503937007874" header="0.31496062992125984" footer="0.31496062992125984"/>
  <pageSetup fitToHeight="1" fitToWidth="1" horizontalDpi="600" verticalDpi="600" orientation="landscape" paperSize="8" scale="77" r:id="rId1"/>
  <ignoredErrors>
    <ignoredError sqref="N19 N11 N44 N39 N34 Q11 Q19 T34 Q39 Q44 T44 T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Hajek</dc:creator>
  <cp:keywords/>
  <dc:description/>
  <cp:lastModifiedBy>Bezouška Martin</cp:lastModifiedBy>
  <cp:lastPrinted>2017-10-06T11:34:16Z</cp:lastPrinted>
  <dcterms:created xsi:type="dcterms:W3CDTF">2017-10-05T06:57:33Z</dcterms:created>
  <dcterms:modified xsi:type="dcterms:W3CDTF">2017-12-04T11:17:09Z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16.1.8.16350</vt:lpwstr>
  </property>
</Properties>
</file>