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4670" windowHeight="11850"/>
  </bookViews>
  <sheets>
    <sheet name="Položkový rozpočet" sheetId="8" r:id="rId1"/>
    <sheet name="Rekapitulace" sheetId="9" r:id="rId2"/>
    <sheet name="Krycí list" sheetId="10" r:id="rId3"/>
  </sheets>
  <definedNames>
    <definedName name="CenyK">'Krycí list'!$C$18</definedName>
    <definedName name="Datum">'Položkový rozpočet'!#REF!</definedName>
    <definedName name="DatumR">Rekapitulace!$D$1</definedName>
    <definedName name="NazevObjektu">'Položkový rozpočet'!$C$2</definedName>
    <definedName name="NazevStavby">'Položkový rozpočet'!$C$1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45621"/>
</workbook>
</file>

<file path=xl/calcChain.xml><?xml version="1.0" encoding="utf-8"?>
<calcChain xmlns="http://schemas.openxmlformats.org/spreadsheetml/2006/main">
  <c r="F442" i="8" l="1"/>
  <c r="C21" i="10" s="1"/>
  <c r="H438" i="8"/>
  <c r="D27" i="9" s="1"/>
  <c r="G436" i="8"/>
  <c r="G434" i="8"/>
  <c r="G438" i="8" s="1"/>
  <c r="C27" i="9" s="1"/>
  <c r="A27" i="9"/>
  <c r="B27" i="9"/>
  <c r="H430" i="8"/>
  <c r="D26" i="9" s="1"/>
  <c r="G428" i="8"/>
  <c r="G426" i="8"/>
  <c r="G424" i="8"/>
  <c r="G422" i="8"/>
  <c r="A26" i="9"/>
  <c r="B26" i="9"/>
  <c r="H418" i="8"/>
  <c r="D25" i="9" s="1"/>
  <c r="G416" i="8"/>
  <c r="G418" i="8" s="1"/>
  <c r="C25" i="9" s="1"/>
  <c r="A25" i="9"/>
  <c r="B25" i="9"/>
  <c r="H412" i="8"/>
  <c r="D24" i="9" s="1"/>
  <c r="G410" i="8"/>
  <c r="G408" i="8"/>
  <c r="G412" i="8" s="1"/>
  <c r="C24" i="9" s="1"/>
  <c r="A24" i="9"/>
  <c r="B24" i="9"/>
  <c r="H404" i="8"/>
  <c r="D23" i="9" s="1"/>
  <c r="G402" i="8"/>
  <c r="G400" i="8"/>
  <c r="G398" i="8"/>
  <c r="G396" i="8"/>
  <c r="G394" i="8"/>
  <c r="G404" i="8" s="1"/>
  <c r="C23" i="9" s="1"/>
  <c r="A23" i="9"/>
  <c r="B23" i="9"/>
  <c r="H390" i="8"/>
  <c r="D22" i="9" s="1"/>
  <c r="G388" i="8"/>
  <c r="G386" i="8"/>
  <c r="G384" i="8"/>
  <c r="G382" i="8"/>
  <c r="G380" i="8"/>
  <c r="G378" i="8"/>
  <c r="G376" i="8"/>
  <c r="G374" i="8"/>
  <c r="A22" i="9"/>
  <c r="B22" i="9"/>
  <c r="H370" i="8"/>
  <c r="D21" i="9" s="1"/>
  <c r="G368" i="8"/>
  <c r="G366" i="8"/>
  <c r="G364" i="8"/>
  <c r="G362" i="8"/>
  <c r="G360" i="8"/>
  <c r="G358" i="8"/>
  <c r="G356" i="8"/>
  <c r="G354" i="8"/>
  <c r="G352" i="8"/>
  <c r="G350" i="8"/>
  <c r="G348" i="8"/>
  <c r="G346" i="8"/>
  <c r="G344" i="8"/>
  <c r="G342" i="8"/>
  <c r="G340" i="8"/>
  <c r="A21" i="9"/>
  <c r="B21" i="9"/>
  <c r="H336" i="8"/>
  <c r="D20" i="9" s="1"/>
  <c r="G334" i="8"/>
  <c r="G332" i="8"/>
  <c r="G330" i="8"/>
  <c r="G328" i="8"/>
  <c r="G326" i="8"/>
  <c r="G324" i="8"/>
  <c r="G322" i="8"/>
  <c r="G320" i="8"/>
  <c r="G318" i="8"/>
  <c r="G316" i="8"/>
  <c r="G314" i="8"/>
  <c r="G312" i="8"/>
  <c r="G310" i="8"/>
  <c r="G308" i="8"/>
  <c r="G306" i="8"/>
  <c r="G304" i="8"/>
  <c r="G302" i="8"/>
  <c r="G300" i="8"/>
  <c r="G298" i="8"/>
  <c r="G296" i="8"/>
  <c r="G294" i="8"/>
  <c r="G292" i="8"/>
  <c r="G290" i="8"/>
  <c r="G288" i="8"/>
  <c r="G286" i="8"/>
  <c r="G284" i="8"/>
  <c r="G282" i="8"/>
  <c r="G280" i="8"/>
  <c r="G278" i="8"/>
  <c r="G276" i="8"/>
  <c r="G274" i="8"/>
  <c r="G272" i="8"/>
  <c r="G270" i="8"/>
  <c r="G268" i="8"/>
  <c r="A20" i="9"/>
  <c r="B20" i="9"/>
  <c r="H264" i="8"/>
  <c r="D19" i="9" s="1"/>
  <c r="G262" i="8"/>
  <c r="G260" i="8"/>
  <c r="G258" i="8"/>
  <c r="G256" i="8"/>
  <c r="G254" i="8"/>
  <c r="G252" i="8"/>
  <c r="G250" i="8"/>
  <c r="G248" i="8"/>
  <c r="G246" i="8"/>
  <c r="G244" i="8"/>
  <c r="G242" i="8"/>
  <c r="G240" i="8"/>
  <c r="G238" i="8"/>
  <c r="G236" i="8"/>
  <c r="G234" i="8"/>
  <c r="G232" i="8"/>
  <c r="G230" i="8"/>
  <c r="G228" i="8"/>
  <c r="G226" i="8"/>
  <c r="G224" i="8"/>
  <c r="G222" i="8"/>
  <c r="G220" i="8"/>
  <c r="G218" i="8"/>
  <c r="G216" i="8"/>
  <c r="G214" i="8"/>
  <c r="G212" i="8"/>
  <c r="G210" i="8"/>
  <c r="G208" i="8"/>
  <c r="G206" i="8"/>
  <c r="G204" i="8"/>
  <c r="G202" i="8"/>
  <c r="G200" i="8"/>
  <c r="A19" i="9"/>
  <c r="B19" i="9"/>
  <c r="H196" i="8"/>
  <c r="D18" i="9" s="1"/>
  <c r="G194" i="8"/>
  <c r="G192" i="8"/>
  <c r="G190" i="8"/>
  <c r="G188" i="8"/>
  <c r="G186" i="8"/>
  <c r="G184" i="8"/>
  <c r="G182" i="8"/>
  <c r="G180" i="8"/>
  <c r="G178" i="8"/>
  <c r="G176" i="8"/>
  <c r="G174" i="8"/>
  <c r="G172" i="8"/>
  <c r="G196" i="8" s="1"/>
  <c r="C18" i="9" s="1"/>
  <c r="A18" i="9"/>
  <c r="B18" i="9"/>
  <c r="H168" i="8"/>
  <c r="D17" i="9" s="1"/>
  <c r="G166" i="8"/>
  <c r="G164" i="8"/>
  <c r="G162" i="8"/>
  <c r="G160" i="8"/>
  <c r="A17" i="9"/>
  <c r="B17" i="9"/>
  <c r="H156" i="8"/>
  <c r="D16" i="9" s="1"/>
  <c r="G154" i="8"/>
  <c r="G152" i="8"/>
  <c r="G150" i="8"/>
  <c r="G148" i="8"/>
  <c r="G146" i="8"/>
  <c r="G144" i="8"/>
  <c r="G142" i="8"/>
  <c r="G140" i="8"/>
  <c r="G138" i="8"/>
  <c r="G136" i="8"/>
  <c r="G134" i="8"/>
  <c r="G132" i="8"/>
  <c r="G130" i="8"/>
  <c r="A16" i="9"/>
  <c r="B16" i="9"/>
  <c r="H126" i="8"/>
  <c r="D15" i="9" s="1"/>
  <c r="G124" i="8"/>
  <c r="G122" i="8"/>
  <c r="G120" i="8"/>
  <c r="G118" i="8"/>
  <c r="G116" i="8"/>
  <c r="G114" i="8"/>
  <c r="G112" i="8"/>
  <c r="G110" i="8"/>
  <c r="G108" i="8"/>
  <c r="A15" i="9"/>
  <c r="B15" i="9"/>
  <c r="H104" i="8"/>
  <c r="D14" i="9" s="1"/>
  <c r="G102" i="8"/>
  <c r="G104" i="8" s="1"/>
  <c r="C14" i="9" s="1"/>
  <c r="A14" i="9"/>
  <c r="B14" i="9"/>
  <c r="H98" i="8"/>
  <c r="D13" i="9" s="1"/>
  <c r="G96" i="8"/>
  <c r="G94" i="8"/>
  <c r="G92" i="8"/>
  <c r="G90" i="8"/>
  <c r="G88" i="8"/>
  <c r="G86" i="8"/>
  <c r="G84" i="8"/>
  <c r="G82" i="8"/>
  <c r="G80" i="8"/>
  <c r="G78" i="8"/>
  <c r="G76" i="8"/>
  <c r="A13" i="9"/>
  <c r="B13" i="9"/>
  <c r="H72" i="8"/>
  <c r="D12" i="9" s="1"/>
  <c r="G70" i="8"/>
  <c r="G68" i="8"/>
  <c r="G66" i="8"/>
  <c r="A12" i="9"/>
  <c r="B12" i="9"/>
  <c r="H62" i="8"/>
  <c r="D11" i="9" s="1"/>
  <c r="G60" i="8"/>
  <c r="G58" i="8"/>
  <c r="G56" i="8"/>
  <c r="G54" i="8"/>
  <c r="G52" i="8"/>
  <c r="A11" i="9"/>
  <c r="B11" i="9"/>
  <c r="H48" i="8"/>
  <c r="D10" i="9" s="1"/>
  <c r="G46" i="8"/>
  <c r="G44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G16" i="8"/>
  <c r="A10" i="9"/>
  <c r="B10" i="9"/>
  <c r="H12" i="8"/>
  <c r="H444" i="8" s="1"/>
  <c r="G10" i="8"/>
  <c r="G8" i="8"/>
  <c r="A9" i="9"/>
  <c r="B9" i="9"/>
  <c r="B4" i="9"/>
  <c r="B5" i="9"/>
  <c r="A5" i="10"/>
  <c r="C10" i="10"/>
  <c r="C11" i="10"/>
  <c r="G12" i="8" l="1"/>
  <c r="C9" i="9" s="1"/>
  <c r="G72" i="8"/>
  <c r="C12" i="9" s="1"/>
  <c r="G126" i="8"/>
  <c r="C15" i="9" s="1"/>
  <c r="G156" i="8"/>
  <c r="C16" i="9" s="1"/>
  <c r="G168" i="8"/>
  <c r="C17" i="9" s="1"/>
  <c r="G390" i="8"/>
  <c r="C22" i="9" s="1"/>
  <c r="G430" i="8"/>
  <c r="G48" i="8"/>
  <c r="C10" i="9" s="1"/>
  <c r="G336" i="8"/>
  <c r="C20" i="9" s="1"/>
  <c r="G98" i="8"/>
  <c r="C13" i="9" s="1"/>
  <c r="G264" i="8"/>
  <c r="C19" i="9" s="1"/>
  <c r="G370" i="8"/>
  <c r="C21" i="9" s="1"/>
  <c r="C22" i="10"/>
  <c r="D33" i="9"/>
  <c r="D9" i="9"/>
  <c r="F444" i="8"/>
  <c r="C32" i="9"/>
  <c r="G62" i="8"/>
  <c r="C11" i="9" s="1"/>
  <c r="C26" i="9"/>
  <c r="G441" i="8" l="1"/>
  <c r="C19" i="10" s="1"/>
  <c r="E441" i="8" l="1"/>
  <c r="E442" i="8" s="1"/>
  <c r="C20" i="10" s="1"/>
  <c r="C18" i="10" s="1"/>
  <c r="C30" i="9"/>
  <c r="G442" i="8"/>
  <c r="G444" i="8" s="1"/>
  <c r="E444" i="8" l="1"/>
  <c r="C31" i="9"/>
  <c r="C33" i="9"/>
</calcChain>
</file>

<file path=xl/sharedStrings.xml><?xml version="1.0" encoding="utf-8"?>
<sst xmlns="http://schemas.openxmlformats.org/spreadsheetml/2006/main" count="816" uniqueCount="480">
  <si>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</si>
  <si>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</si>
  <si>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</si>
  <si>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</si>
  <si>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</si>
  <si>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</si>
  <si>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</si>
  <si>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</si>
  <si>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</si>
  <si>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>Celkem tun</t>
  </si>
  <si>
    <t xml:space="preserve">                                          R E K A P I T U L A C E</t>
  </si>
  <si>
    <t xml:space="preserve">                    S T A V E B N Í C H   P R A C Í   A   D O D Á V E K</t>
  </si>
  <si>
    <t>Stavba :</t>
  </si>
  <si>
    <t>Objekt :</t>
  </si>
  <si>
    <t>Číslo</t>
  </si>
  <si>
    <t>Název stavebního oddílu</t>
  </si>
  <si>
    <t>Nabídková cena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</si>
  <si>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</si>
  <si>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</si>
  <si>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</si>
  <si>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</si>
  <si>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</si>
  <si>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</si>
  <si>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 xml:space="preserve">JKSO :           </t>
  </si>
  <si>
    <t>Cena včetně DPH :</t>
  </si>
  <si>
    <t>Hmotnost :</t>
  </si>
  <si>
    <t>Zpracoval:</t>
  </si>
  <si>
    <t>Dne:</t>
  </si>
  <si>
    <t>Stavba:</t>
  </si>
  <si>
    <t>Objekt:</t>
  </si>
  <si>
    <t>Středisko:</t>
  </si>
  <si>
    <t>Kč</t>
  </si>
  <si>
    <t>T</t>
  </si>
  <si>
    <t>Cena bez DPH:</t>
  </si>
  <si>
    <t xml:space="preserve">2523 - Byt.dům Husova 540, Nový Bor            </t>
  </si>
  <si>
    <t xml:space="preserve">                                        </t>
  </si>
  <si>
    <t xml:space="preserve">UPRAVY POVRCHU VNITRNI                  </t>
  </si>
  <si>
    <t>C61247-1439</t>
  </si>
  <si>
    <t xml:space="preserve">Penetrace sten                          </t>
  </si>
  <si>
    <t xml:space="preserve">m2  </t>
  </si>
  <si>
    <t xml:space="preserve">pod obklad na sádrokarton               </t>
  </si>
  <si>
    <t>C61247-3182</t>
  </si>
  <si>
    <t xml:space="preserve">Vni om such sm zdiva štuková            </t>
  </si>
  <si>
    <t xml:space="preserve">oprava pod parapety střešních oken      </t>
  </si>
  <si>
    <t>Oddíl celkem</t>
  </si>
  <si>
    <t xml:space="preserve">UPRAVY POVRCHU VNEJSI                   </t>
  </si>
  <si>
    <t>C71313-1121</t>
  </si>
  <si>
    <t xml:space="preserve">Mtz.tep.iz.sten-pasy,desky,rohoze       </t>
  </si>
  <si>
    <t xml:space="preserve">do tmelu vodorovně vč.penetrace         </t>
  </si>
  <si>
    <t xml:space="preserve">28375769   </t>
  </si>
  <si>
    <t xml:space="preserve">Polystyrén xps tl.100 mm                </t>
  </si>
  <si>
    <t xml:space="preserve">do tmelu svisle vč.penetrace            </t>
  </si>
  <si>
    <t xml:space="preserve">Mtz.tep.iz.sten-pasy,desky,rohoze do    </t>
  </si>
  <si>
    <t xml:space="preserve">tm.vč.pen.,šroub.kotev a perlinky a tm. </t>
  </si>
  <si>
    <t xml:space="preserve">Polystyrén XPS tl.50 mm                 </t>
  </si>
  <si>
    <t xml:space="preserve">tl. 140 do tmelu vc.perlinky do tmelu   </t>
  </si>
  <si>
    <t xml:space="preserve">28375775   </t>
  </si>
  <si>
    <t xml:space="preserve">Polystyrén EPS tl.140 mm                </t>
  </si>
  <si>
    <t xml:space="preserve">m3  </t>
  </si>
  <si>
    <t xml:space="preserve">Penetrace sten na OSB desky             </t>
  </si>
  <si>
    <t>C62248-1118</t>
  </si>
  <si>
    <t xml:space="preserve">Potažení sklovláknitým pletivem         </t>
  </si>
  <si>
    <t xml:space="preserve">vněj.stěn vtlač.do tmele                </t>
  </si>
  <si>
    <t>C95394-1121</t>
  </si>
  <si>
    <t xml:space="preserve">Osazeni list do omitky                  </t>
  </si>
  <si>
    <t xml:space="preserve">m   </t>
  </si>
  <si>
    <t xml:space="preserve">553        </t>
  </si>
  <si>
    <t xml:space="preserve">Lista rohovnikova                       </t>
  </si>
  <si>
    <t xml:space="preserve">55300135   </t>
  </si>
  <si>
    <t xml:space="preserve">Lišta s okapnicí                        </t>
  </si>
  <si>
    <t>C62047-1812</t>
  </si>
  <si>
    <t xml:space="preserve">Penetrační nátěr pro vnější omítky      </t>
  </si>
  <si>
    <t xml:space="preserve">silikátový                              </t>
  </si>
  <si>
    <t>C62047-1222</t>
  </si>
  <si>
    <t xml:space="preserve">Omítka vnější silikátová                </t>
  </si>
  <si>
    <t xml:space="preserve">zatřená římsa                           </t>
  </si>
  <si>
    <t>C62460-1130</t>
  </si>
  <si>
    <t xml:space="preserve">Tmel spar polymer. tmelem               </t>
  </si>
  <si>
    <t xml:space="preserve">rucne                                   </t>
  </si>
  <si>
    <t xml:space="preserve">LESENI                                  </t>
  </si>
  <si>
    <t>C94194-1032</t>
  </si>
  <si>
    <t xml:space="preserve">Mtž.leš.leh.řadové v.30m š.1m           </t>
  </si>
  <si>
    <t xml:space="preserve">š.podl.1,05m d.pole 3,05m               </t>
  </si>
  <si>
    <t>C94194-1191</t>
  </si>
  <si>
    <t xml:space="preserve">Přípl.kd měsíc použ.leš.k ceně 1031     </t>
  </si>
  <si>
    <t xml:space="preserve">KP 63201                                </t>
  </si>
  <si>
    <t>C94194-1832</t>
  </si>
  <si>
    <t xml:space="preserve">Dmt.leš.leh.řadové v.30m š.1m           </t>
  </si>
  <si>
    <t>C94494-4111</t>
  </si>
  <si>
    <t xml:space="preserve">Ochranná síť z textilie-umělá vlákna    </t>
  </si>
  <si>
    <t xml:space="preserve">umístěná na lešení                      </t>
  </si>
  <si>
    <t xml:space="preserve">C0931      </t>
  </si>
  <si>
    <t xml:space="preserve">Mtž+Dmtž ochranné stříšky               </t>
  </si>
  <si>
    <t xml:space="preserve">DOKONCUJICI KONSTRUKCE A PRACE          </t>
  </si>
  <si>
    <t>C95394-3121</t>
  </si>
  <si>
    <t xml:space="preserve">Osazení ost.výrobků do betonu           </t>
  </si>
  <si>
    <t xml:space="preserve">ks  </t>
  </si>
  <si>
    <t xml:space="preserve">do 1kg/ks,bez dod. I                    </t>
  </si>
  <si>
    <t xml:space="preserve">Kotvy                                   </t>
  </si>
  <si>
    <t xml:space="preserve">kotvení OSB desek k římse               </t>
  </si>
  <si>
    <t>C95290-2110</t>
  </si>
  <si>
    <t xml:space="preserve">Vysátí prachu z povrchu podhledu        </t>
  </si>
  <si>
    <t xml:space="preserve">BOURANI                                 </t>
  </si>
  <si>
    <t>C97801-3191</t>
  </si>
  <si>
    <t xml:space="preserve">Otlučení om.vnitř.stěn MV               </t>
  </si>
  <si>
    <t xml:space="preserve">MVC do 100 proc.ručně                   </t>
  </si>
  <si>
    <t>C97801-5391</t>
  </si>
  <si>
    <t xml:space="preserve">Otlučení om.vnějších MV-MVC V-VII       </t>
  </si>
  <si>
    <t xml:space="preserve">do 100proc.ručně římsa                  </t>
  </si>
  <si>
    <t>C97901-1111</t>
  </si>
  <si>
    <t xml:space="preserve">Svisla dopr.suti za prve podlazi        </t>
  </si>
  <si>
    <t xml:space="preserve">t   </t>
  </si>
  <si>
    <t xml:space="preserve">preh.do skluzu bez v.dopr.              </t>
  </si>
  <si>
    <t>C97901-1121</t>
  </si>
  <si>
    <t xml:space="preserve">Svislá dopr.suti za dal.podlaží         </t>
  </si>
  <si>
    <t>C97908-1111</t>
  </si>
  <si>
    <t xml:space="preserve">Odvoz suti na skladku do 1km auty       </t>
  </si>
  <si>
    <t>C97908-1121</t>
  </si>
  <si>
    <t xml:space="preserve">Odvoz suti na skladku za dalsi 1km      </t>
  </si>
  <si>
    <t>C17120-1999</t>
  </si>
  <si>
    <t xml:space="preserve">Poplatek za skladku-suť                 </t>
  </si>
  <si>
    <t xml:space="preserve">Poplatek za skladku-dřevo               </t>
  </si>
  <si>
    <t xml:space="preserve">Poplatek za skladku-folie+izolace       </t>
  </si>
  <si>
    <t>C97908-2111</t>
  </si>
  <si>
    <t xml:space="preserve">Vnitrostav.doprava suti,hmot do 10m     </t>
  </si>
  <si>
    <t xml:space="preserve">koleckem s naloz.a vyloz.               </t>
  </si>
  <si>
    <t>C97908-2121</t>
  </si>
  <si>
    <t xml:space="preserve">Vnitrostav.dopr.suti,hmot za kd.5m      </t>
  </si>
  <si>
    <t xml:space="preserve">koleckem                                </t>
  </si>
  <si>
    <t xml:space="preserve">PRESUN HMOT                             </t>
  </si>
  <si>
    <t>C99928-1111</t>
  </si>
  <si>
    <t xml:space="preserve">Presun hmot pro opravy a udrzbu         </t>
  </si>
  <si>
    <t xml:space="preserve">POVLAKOVE KRYTINY                       </t>
  </si>
  <si>
    <t>C71240-0831</t>
  </si>
  <si>
    <t xml:space="preserve">Odstranění parotěsné zábrany            </t>
  </si>
  <si>
    <t xml:space="preserve">do 30st.jednovrstvé                     </t>
  </si>
  <si>
    <t>C71260-0831</t>
  </si>
  <si>
    <t xml:space="preserve">Odstranění podstřešní folie             </t>
  </si>
  <si>
    <t>C76590-1157</t>
  </si>
  <si>
    <t xml:space="preserve">Zakrytí šikmých střech podstř. folií    </t>
  </si>
  <si>
    <t xml:space="preserve">vzduchotěsnou specifikace viz.TZ        </t>
  </si>
  <si>
    <t>C76417-1725</t>
  </si>
  <si>
    <t xml:space="preserve">Vzduchotěsné napojení podstř.folie      </t>
  </si>
  <si>
    <t>těsnícím tmelem, kompr.utěsňovacím pásem</t>
  </si>
  <si>
    <t xml:space="preserve">28376504   </t>
  </si>
  <si>
    <t xml:space="preserve">Lepící páska šířka 60 mm                </t>
  </si>
  <si>
    <t xml:space="preserve">28376505   </t>
  </si>
  <si>
    <t xml:space="preserve">Lepící tmel venkovní Fix A              </t>
  </si>
  <si>
    <t xml:space="preserve">310 ml                                  </t>
  </si>
  <si>
    <t xml:space="preserve">28376507   </t>
  </si>
  <si>
    <t xml:space="preserve">Utěsňující pás 20x50 mm                 </t>
  </si>
  <si>
    <t xml:space="preserve">28376508   </t>
  </si>
  <si>
    <t xml:space="preserve">Těsnící páska pod kontralatě            </t>
  </si>
  <si>
    <t>C99871-2103</t>
  </si>
  <si>
    <t xml:space="preserve">Přes.povlak.krytina-obj.do 24m          </t>
  </si>
  <si>
    <t xml:space="preserve">IZOLACE TEPELNE                         </t>
  </si>
  <si>
    <t>C71314-1152</t>
  </si>
  <si>
    <t xml:space="preserve">Dmtz.tep.iz.strech                      </t>
  </si>
  <si>
    <t xml:space="preserve">na sucho-desky,rohoz.vyt.               </t>
  </si>
  <si>
    <t xml:space="preserve">prich.draty a zavlac.vyt.               </t>
  </si>
  <si>
    <t>C71314-1151</t>
  </si>
  <si>
    <t xml:space="preserve">Mtž.tep.iz.střech                       </t>
  </si>
  <si>
    <t xml:space="preserve">na sucho-desky,rohož.výt.               </t>
  </si>
  <si>
    <t xml:space="preserve">63151458   </t>
  </si>
  <si>
    <t xml:space="preserve">Tepelná izolace minerální 60 mm         </t>
  </si>
  <si>
    <t xml:space="preserve">specifikace viz.TZ                      </t>
  </si>
  <si>
    <t xml:space="preserve">C0921      </t>
  </si>
  <si>
    <t xml:space="preserve">Montáž nadkrokevní izolace tl.120 mm    </t>
  </si>
  <si>
    <t xml:space="preserve">Seříznutí nadkrokevní izolace           </t>
  </si>
  <si>
    <t xml:space="preserve">hřeben, nároží, úžlabí                  </t>
  </si>
  <si>
    <t xml:space="preserve">Úprava nadkrokevní izolace-prostupy     </t>
  </si>
  <si>
    <t xml:space="preserve">28376500   </t>
  </si>
  <si>
    <t xml:space="preserve">Nadkrokevní izolační desky dle          </t>
  </si>
  <si>
    <t xml:space="preserve">28376501   </t>
  </si>
  <si>
    <t xml:space="preserve">Vrut DuoTwin 7/250                      </t>
  </si>
  <si>
    <t xml:space="preserve">28376502   </t>
  </si>
  <si>
    <t xml:space="preserve">PUR-pěna 750 ml                         </t>
  </si>
  <si>
    <t xml:space="preserve">28376503   </t>
  </si>
  <si>
    <t xml:space="preserve">Hřebenový/úžlabní pás šířka 240 mm      </t>
  </si>
  <si>
    <t xml:space="preserve">28376510   </t>
  </si>
  <si>
    <t xml:space="preserve">Prostup přímý                           </t>
  </si>
  <si>
    <t>C99871-3103</t>
  </si>
  <si>
    <t xml:space="preserve">Přes.izol.tepelné-obj.do 24m            </t>
  </si>
  <si>
    <t xml:space="preserve">ELEKROINSTALACE                         </t>
  </si>
  <si>
    <t xml:space="preserve">C0923      </t>
  </si>
  <si>
    <t xml:space="preserve">M21 Dmtž hromosvodu                     </t>
  </si>
  <si>
    <t xml:space="preserve">M21 D+M hromosvodu                      </t>
  </si>
  <si>
    <t xml:space="preserve">Revize hromosvodu                       </t>
  </si>
  <si>
    <t xml:space="preserve">M22 Dmtž+mtž anténního stožáru          </t>
  </si>
  <si>
    <t xml:space="preserve">KONSTRUKCE TESARSKE                     </t>
  </si>
  <si>
    <t>C76234-2812</t>
  </si>
  <si>
    <t xml:space="preserve">Dmtž laťování střech rov.skl.do 60st    </t>
  </si>
  <si>
    <t xml:space="preserve">z latí os.vzd.22-50cm                   </t>
  </si>
  <si>
    <t>C76234-2813</t>
  </si>
  <si>
    <t xml:space="preserve">kontralatě                              </t>
  </si>
  <si>
    <t>C76233-2932</t>
  </si>
  <si>
    <t xml:space="preserve">Doplnění části střeš.vazby do224cm2     </t>
  </si>
  <si>
    <t xml:space="preserve">pro všechny pkvky                       </t>
  </si>
  <si>
    <t>C76233-2110</t>
  </si>
  <si>
    <t xml:space="preserve">Mtz vaz kci krov strech p 120cm2        </t>
  </si>
  <si>
    <t xml:space="preserve">pult.sedl.                              </t>
  </si>
  <si>
    <t xml:space="preserve">60512730   </t>
  </si>
  <si>
    <t xml:space="preserve">Prkno SM om 1 24- 32x 60-160  2-3,75    </t>
  </si>
  <si>
    <t>C76234-2314</t>
  </si>
  <si>
    <t xml:space="preserve">Mtž laťování střech slož.skl.do 60st    </t>
  </si>
  <si>
    <t xml:space="preserve">vzdál.latí 261-360mm                    </t>
  </si>
  <si>
    <t>C76234-2451</t>
  </si>
  <si>
    <t xml:space="preserve">Mtž kontralatí                          </t>
  </si>
  <si>
    <t xml:space="preserve">Mtž latí pod sněholam                   </t>
  </si>
  <si>
    <t xml:space="preserve">60517103   </t>
  </si>
  <si>
    <t xml:space="preserve">Lat sm/jd  i pr.&lt;25cm2 neopr.4-6,5 m    </t>
  </si>
  <si>
    <t xml:space="preserve">impregnovaná                            </t>
  </si>
  <si>
    <t>C76234-1016</t>
  </si>
  <si>
    <t xml:space="preserve">Bednění střech rov.z dřevoštěp.desek    </t>
  </si>
  <si>
    <t xml:space="preserve">OSB 3 tl.22mm                           </t>
  </si>
  <si>
    <t>C76239-5000</t>
  </si>
  <si>
    <t xml:space="preserve">Spojovaci a ochranne prostredky         </t>
  </si>
  <si>
    <t xml:space="preserve">pro pol.a01 76233,34,35,36              </t>
  </si>
  <si>
    <t>C99876-2103</t>
  </si>
  <si>
    <t xml:space="preserve">Přes.kce.tesařských-obj.do 24m          </t>
  </si>
  <si>
    <t xml:space="preserve">KONSTRUKCE KLEMPIRSKE                   </t>
  </si>
  <si>
    <t>C76432-2831</t>
  </si>
  <si>
    <t xml:space="preserve">Demont.okapu na strech.a tvrd.kryt.     </t>
  </si>
  <si>
    <t xml:space="preserve">rš 400mm sklon přes 30 do 45st.         </t>
  </si>
  <si>
    <t>C76434-2842</t>
  </si>
  <si>
    <t xml:space="preserve">Dem.lemování trub kr.hlad.100-250mm     </t>
  </si>
  <si>
    <t xml:space="preserve">sklon 30-45 st.                         </t>
  </si>
  <si>
    <t>C76433-1851</t>
  </si>
  <si>
    <t xml:space="preserve">Demont.lemování zdi na střechách        </t>
  </si>
  <si>
    <t xml:space="preserve">rš 500mm sklon přes 30do 45st.kr.tvrdá  </t>
  </si>
  <si>
    <t>C76433-9831</t>
  </si>
  <si>
    <t xml:space="preserve">Demont.lemov.komínů na ploše            </t>
  </si>
  <si>
    <t xml:space="preserve">sklon přes 30do 45st.na hlad.krytině    </t>
  </si>
  <si>
    <t xml:space="preserve">Demont.oplechov.komínů na ploše         </t>
  </si>
  <si>
    <t>C76434-2812</t>
  </si>
  <si>
    <t xml:space="preserve">Dem.lemování trub kr.hlad.do 75mm       </t>
  </si>
  <si>
    <t>C76435-2801</t>
  </si>
  <si>
    <t xml:space="preserve">Klemp dtž žlab půlkruhov rš250-45st     </t>
  </si>
  <si>
    <t>C76435-2811</t>
  </si>
  <si>
    <t xml:space="preserve">Klemp dtz zlab pulkruhov rs330-45st     </t>
  </si>
  <si>
    <t>C76435-9811</t>
  </si>
  <si>
    <t xml:space="preserve">Klemp dtž kotlík konický -45st          </t>
  </si>
  <si>
    <t>C76434-5832</t>
  </si>
  <si>
    <t xml:space="preserve">Klemp dtž vent nást d-150 -45st         </t>
  </si>
  <si>
    <t>C76436-2811</t>
  </si>
  <si>
    <t xml:space="preserve">Klemp dtž okna střešní   hlad -45st     </t>
  </si>
  <si>
    <t>C76436-7801</t>
  </si>
  <si>
    <t xml:space="preserve">Demont.oplech.střeš.vikýře              </t>
  </si>
  <si>
    <t xml:space="preserve">skl.30-45 st.                           </t>
  </si>
  <si>
    <t>C76439-2851</t>
  </si>
  <si>
    <t xml:space="preserve">Klemp dtž úžlabí stř  rš 670  -45s      </t>
  </si>
  <si>
    <t>C76439-5841</t>
  </si>
  <si>
    <t xml:space="preserve">Klemp dtž dilatace    rš 600  -45st     </t>
  </si>
  <si>
    <t>C76442-1870</t>
  </si>
  <si>
    <t xml:space="preserve">Demont.oplech.říms rš 500mm             </t>
  </si>
  <si>
    <t>C76443-0850</t>
  </si>
  <si>
    <t xml:space="preserve">Demont.oplech.zdí rš 660mm              </t>
  </si>
  <si>
    <t>C76235-5802</t>
  </si>
  <si>
    <t xml:space="preserve">Demontáž komínové lávky                 </t>
  </si>
  <si>
    <t>C76425-2301</t>
  </si>
  <si>
    <t xml:space="preserve">Klemp Tizn žlab podok plk rš250         </t>
  </si>
  <si>
    <t xml:space="preserve">K4                                      </t>
  </si>
  <si>
    <t>C76425-2303</t>
  </si>
  <si>
    <t xml:space="preserve">Klemp TiZn zlab podok plk rs330         </t>
  </si>
  <si>
    <t xml:space="preserve">K1                                      </t>
  </si>
  <si>
    <t>C76425-9331</t>
  </si>
  <si>
    <t xml:space="preserve">Klemp TiZn zlab kotlik konický DN100    </t>
  </si>
  <si>
    <t xml:space="preserve">s horním kolenem K2                     </t>
  </si>
  <si>
    <t>C76425-9332</t>
  </si>
  <si>
    <t xml:space="preserve">Klemp TiZn žlab kotlík konický DN70     </t>
  </si>
  <si>
    <t xml:space="preserve">s výtokovým kolenem K5                  </t>
  </si>
  <si>
    <t>C76455-4302</t>
  </si>
  <si>
    <t xml:space="preserve">Klemp TiZn trouby odpad kruh  d 100     </t>
  </si>
  <si>
    <t xml:space="preserve">K3                                      </t>
  </si>
  <si>
    <t>C76417-1412</t>
  </si>
  <si>
    <t xml:space="preserve">Oplechování štítů falc.krytina Pzn      </t>
  </si>
  <si>
    <t xml:space="preserve">oboustr.lakovaný K12                    </t>
  </si>
  <si>
    <t>C76417-1431</t>
  </si>
  <si>
    <t xml:space="preserve">Okapnice u žlabu                        </t>
  </si>
  <si>
    <t xml:space="preserve">200 mm Pzn oboustr.lakovaný K6          </t>
  </si>
  <si>
    <t>C76417-1434</t>
  </si>
  <si>
    <t xml:space="preserve">Štítové oplechování boků říms           </t>
  </si>
  <si>
    <t xml:space="preserve">rš 500 mm Pzn oboustr.lakovaný K8       </t>
  </si>
  <si>
    <t xml:space="preserve">Horní oplechování                       </t>
  </si>
  <si>
    <t xml:space="preserve">rš 500 mm Pzn oboustr.lakovaný K9       </t>
  </si>
  <si>
    <t>C76417-1454</t>
  </si>
  <si>
    <t xml:space="preserve">Lemování zdí a štítů                    </t>
  </si>
  <si>
    <t xml:space="preserve">rš 500 mm Pzn oboustr.lakovaný K11      </t>
  </si>
  <si>
    <t>C76417-1445</t>
  </si>
  <si>
    <t xml:space="preserve">Oplechování úžlabí                      </t>
  </si>
  <si>
    <t xml:space="preserve">rš 660 mm Pzn oboustr.lakovaný K7       </t>
  </si>
  <si>
    <t>C76417-1446</t>
  </si>
  <si>
    <t xml:space="preserve">Oplechování atiky štítů                 </t>
  </si>
  <si>
    <t xml:space="preserve">rš 750 mm Pzn oboustr.lakovaný K10      </t>
  </si>
  <si>
    <t>C76417-1472</t>
  </si>
  <si>
    <t xml:space="preserve">Lemování komína                         </t>
  </si>
  <si>
    <t xml:space="preserve">Pzn oboustr.lakovaný K13                </t>
  </si>
  <si>
    <t>C76417-1471</t>
  </si>
  <si>
    <t xml:space="preserve">Oplechování nadstř.části komína         </t>
  </si>
  <si>
    <t xml:space="preserve">Pzn oboustr.lakovaný K14                </t>
  </si>
  <si>
    <t>C99876-4103</t>
  </si>
  <si>
    <t xml:space="preserve">Přes.kce.klempířských-obj.do 24m        </t>
  </si>
  <si>
    <t xml:space="preserve">nošením                                 </t>
  </si>
  <si>
    <t xml:space="preserve">KRYTINY TVRDE                           </t>
  </si>
  <si>
    <t>C76532-1811</t>
  </si>
  <si>
    <t xml:space="preserve">Dem.AZC čtver.,šablon na laťování       </t>
  </si>
  <si>
    <t xml:space="preserve">do suti                                 </t>
  </si>
  <si>
    <t>C76532-1840</t>
  </si>
  <si>
    <t xml:space="preserve">Příplatek za sklon do 45 st.            </t>
  </si>
  <si>
    <t>C76532-8811</t>
  </si>
  <si>
    <t xml:space="preserve">Dtž suti AZC hřeben hlad                </t>
  </si>
  <si>
    <t>C76532-8840</t>
  </si>
  <si>
    <t xml:space="preserve">Dtž suti AZC hřeben přípl skl 30-st     </t>
  </si>
  <si>
    <t>C76531-3675</t>
  </si>
  <si>
    <t xml:space="preserve">Dmtž větracího pásu                     </t>
  </si>
  <si>
    <t>C76417-5002</t>
  </si>
  <si>
    <t xml:space="preserve">Plechová krytina specifikace viz.TZ     </t>
  </si>
  <si>
    <t xml:space="preserve">z maloformátových tašek přes 30 do 45°  </t>
  </si>
  <si>
    <t>C76417-5062</t>
  </si>
  <si>
    <t xml:space="preserve">Plechová krytina                        </t>
  </si>
  <si>
    <t xml:space="preserve">nár.,hřeben z hřeb.kul.-velkých 30-45°  </t>
  </si>
  <si>
    <t>C76417-5085</t>
  </si>
  <si>
    <t xml:space="preserve">kus </t>
  </si>
  <si>
    <t xml:space="preserve">ukončení hřebenáčů kul. velkých 30-45°  </t>
  </si>
  <si>
    <t>C76417-5084</t>
  </si>
  <si>
    <t xml:space="preserve">zahájení hřebenáčů kul. velkých         </t>
  </si>
  <si>
    <t>C76417-2073</t>
  </si>
  <si>
    <t xml:space="preserve">Okapní plech délky 1250 mm              </t>
  </si>
  <si>
    <t>C76417-5086</t>
  </si>
  <si>
    <t xml:space="preserve">Y-hřebenáč velký                        </t>
  </si>
  <si>
    <t>C76417-5012</t>
  </si>
  <si>
    <t xml:space="preserve">střešní větrák vel. otv. 75, 30-45°     </t>
  </si>
  <si>
    <t>C76417-5027</t>
  </si>
  <si>
    <t xml:space="preserve">taška s prostupem přes 30 do 45°        </t>
  </si>
  <si>
    <t>C76417-5021</t>
  </si>
  <si>
    <t xml:space="preserve">odvětrávač par přes 10 do 50°           </t>
  </si>
  <si>
    <t>C76417-5018</t>
  </si>
  <si>
    <t xml:space="preserve">větrák pro zdravotní techniku 10-50°    </t>
  </si>
  <si>
    <t xml:space="preserve">Montáž větracího pásu hřeben.           </t>
  </si>
  <si>
    <t xml:space="preserve">59244031   </t>
  </si>
  <si>
    <t xml:space="preserve">Větrací pás hřebene 1ks-5bm             </t>
  </si>
  <si>
    <t>C76431-5932</t>
  </si>
  <si>
    <t xml:space="preserve">Mtž utěs.klínu úžlabí                   </t>
  </si>
  <si>
    <t xml:space="preserve">sklon 30-45st                           </t>
  </si>
  <si>
    <t xml:space="preserve">5924590    </t>
  </si>
  <si>
    <t xml:space="preserve">Utes.klin.pas 1ks-1bm                   </t>
  </si>
  <si>
    <t xml:space="preserve">Montáž větracího pásu                   </t>
  </si>
  <si>
    <t xml:space="preserve">59244036   </t>
  </si>
  <si>
    <t xml:space="preserve">Větrací pás okapní 1role-5bm            </t>
  </si>
  <si>
    <t>C76531-3669</t>
  </si>
  <si>
    <t xml:space="preserve">Montáž držáku pro sněhovou zábranu      </t>
  </si>
  <si>
    <t xml:space="preserve">59244040   </t>
  </si>
  <si>
    <t xml:space="preserve">Držák pro sněhovou zábranu              </t>
  </si>
  <si>
    <t>C76434-8222</t>
  </si>
  <si>
    <t xml:space="preserve">Sněhová zábrana                         </t>
  </si>
  <si>
    <t xml:space="preserve">montáž                                  </t>
  </si>
  <si>
    <t xml:space="preserve">59244041   </t>
  </si>
  <si>
    <t xml:space="preserve">Sněhová zábrana 1080 mm                 </t>
  </si>
  <si>
    <t>C76531-3653</t>
  </si>
  <si>
    <t xml:space="preserve">Komínová lávka 82 cm                    </t>
  </si>
  <si>
    <t>sada</t>
  </si>
  <si>
    <t xml:space="preserve">kompletní sada                          </t>
  </si>
  <si>
    <t xml:space="preserve">Montáž bezpečnostního háku              </t>
  </si>
  <si>
    <t xml:space="preserve">59244055   </t>
  </si>
  <si>
    <t xml:space="preserve">Bezpečnostní hák s montážní             </t>
  </si>
  <si>
    <t xml:space="preserve">sadou                                   </t>
  </si>
  <si>
    <t>C76662-3022</t>
  </si>
  <si>
    <t xml:space="preserve">Mtz oken kompl.zdvoj.1kr.do 0,81m2      </t>
  </si>
  <si>
    <t xml:space="preserve">do drevenych kci.                       </t>
  </si>
  <si>
    <t xml:space="preserve">59244053   </t>
  </si>
  <si>
    <t xml:space="preserve">Střešní výlez 600/600 vč.lemování       </t>
  </si>
  <si>
    <t xml:space="preserve">24551110   </t>
  </si>
  <si>
    <t xml:space="preserve">Opravná sada antracit mat               </t>
  </si>
  <si>
    <t xml:space="preserve">30980516   </t>
  </si>
  <si>
    <t xml:space="preserve">Šroub páskovaný do nastřelovací         </t>
  </si>
  <si>
    <t xml:space="preserve">pistole 200 ks/klubko                   </t>
  </si>
  <si>
    <t xml:space="preserve">13838727   </t>
  </si>
  <si>
    <t xml:space="preserve">Rovný plech 450x1250                    </t>
  </si>
  <si>
    <t>C99876-5103</t>
  </si>
  <si>
    <t xml:space="preserve">Přes.krytiny tvrdé-obj.do 24m           </t>
  </si>
  <si>
    <t xml:space="preserve">KONSTRUKCE TRUHLARSKE                   </t>
  </si>
  <si>
    <t>C76667-1211</t>
  </si>
  <si>
    <t xml:space="preserve">Dmtž oken stř. vč.lemování a doplňků    </t>
  </si>
  <si>
    <t xml:space="preserve">do krytiny ploché 54x78cm               </t>
  </si>
  <si>
    <t>C76667-1215</t>
  </si>
  <si>
    <t xml:space="preserve">do krytiny ploché 74x140cm              </t>
  </si>
  <si>
    <t>C76667-1231</t>
  </si>
  <si>
    <t xml:space="preserve">Mtž oken stř. vč.lemování a doplňků     </t>
  </si>
  <si>
    <t xml:space="preserve">do krytiny tvarované 54x78cm            </t>
  </si>
  <si>
    <t xml:space="preserve">61100067   </t>
  </si>
  <si>
    <t xml:space="preserve">Al lemovani na vlnit.krytinu 54/78      </t>
  </si>
  <si>
    <t xml:space="preserve">61000005   </t>
  </si>
  <si>
    <t xml:space="preserve">Zateplovací blok 54/78                  </t>
  </si>
  <si>
    <t xml:space="preserve">61000006   </t>
  </si>
  <si>
    <t xml:space="preserve">Rámové těsnění 54/78                    </t>
  </si>
  <si>
    <t xml:space="preserve">61000008   </t>
  </si>
  <si>
    <t xml:space="preserve">Límec parozábrany 54/78                 </t>
  </si>
  <si>
    <t xml:space="preserve">61000009   </t>
  </si>
  <si>
    <t xml:space="preserve">Montážní límec 54/78                    </t>
  </si>
  <si>
    <t>C76667-1235</t>
  </si>
  <si>
    <t xml:space="preserve">do krytiny tvarované 74x140cm           </t>
  </si>
  <si>
    <t xml:space="preserve">61100012   </t>
  </si>
  <si>
    <t xml:space="preserve">Al lemovani na vln. krytinu 74/140      </t>
  </si>
  <si>
    <t xml:space="preserve">61000002   </t>
  </si>
  <si>
    <t xml:space="preserve">Zateplovací blok 74/140                 </t>
  </si>
  <si>
    <t xml:space="preserve">61000007   </t>
  </si>
  <si>
    <t xml:space="preserve">Rámové těsnění 74/140                   </t>
  </si>
  <si>
    <t xml:space="preserve">Límec parozábrany 74/140                </t>
  </si>
  <si>
    <t xml:space="preserve">Montážní límec 74/140                   </t>
  </si>
  <si>
    <t>C99876-6103</t>
  </si>
  <si>
    <t xml:space="preserve">Přes.kce.truhlářských-obj.do 24m        </t>
  </si>
  <si>
    <t xml:space="preserve">KOVOVE STAV.DOPLNKOVE KONSTRUKCE        </t>
  </si>
  <si>
    <t>C76758-1801</t>
  </si>
  <si>
    <t xml:space="preserve">Dmt.podhledů sádrokartonových           </t>
  </si>
  <si>
    <t>C76758-2800</t>
  </si>
  <si>
    <t xml:space="preserve">Dmt.roštu podhledu                      </t>
  </si>
  <si>
    <t>R76713-9994</t>
  </si>
  <si>
    <t xml:space="preserve">Podhl.zav.1x skd-F12.5 1x ocel.kce.     </t>
  </si>
  <si>
    <t xml:space="preserve">Podhl.zav.1x skd-FI12.5 1x ocel.kce.    </t>
  </si>
  <si>
    <t>R76713-9992</t>
  </si>
  <si>
    <t xml:space="preserve">Přípl.za členitost-plocha do 0,5m2      </t>
  </si>
  <si>
    <t>C76590-1238</t>
  </si>
  <si>
    <t xml:space="preserve">Zakrytí šik.střech parotěs. zábranou    </t>
  </si>
  <si>
    <t>C76311-9200</t>
  </si>
  <si>
    <t xml:space="preserve">Vyhlazení spár tmelem                   </t>
  </si>
  <si>
    <t xml:space="preserve">s přebroušením                          </t>
  </si>
  <si>
    <t>C99876-7103</t>
  </si>
  <si>
    <t xml:space="preserve">Přes.kce.kovových stav.dopl.-do 24m     </t>
  </si>
  <si>
    <t xml:space="preserve">OBKLADY KERAMICKE                       </t>
  </si>
  <si>
    <t>C78141-5016</t>
  </si>
  <si>
    <t xml:space="preserve">Mtz obkladu vt sten                     </t>
  </si>
  <si>
    <t xml:space="preserve">do tmelu parapety a ostění              </t>
  </si>
  <si>
    <t xml:space="preserve">24695995   </t>
  </si>
  <si>
    <t xml:space="preserve">Lepidlo flexibilni                      </t>
  </si>
  <si>
    <t>C78199-9999</t>
  </si>
  <si>
    <t xml:space="preserve">Mtz.spar.plast.maltou                   </t>
  </si>
  <si>
    <t xml:space="preserve">obklad                                  </t>
  </si>
  <si>
    <t xml:space="preserve">597671182  </t>
  </si>
  <si>
    <t xml:space="preserve">Obklad keramický                        </t>
  </si>
  <si>
    <t>C99878-1103</t>
  </si>
  <si>
    <t xml:space="preserve">Přes.obklady keramické-obj.do 24m       </t>
  </si>
  <si>
    <t xml:space="preserve">NATERY                                  </t>
  </si>
  <si>
    <t>C76299-0001</t>
  </si>
  <si>
    <t xml:space="preserve">Mechanické očištění tesařských kcí      </t>
  </si>
  <si>
    <t xml:space="preserve">starých                                 </t>
  </si>
  <si>
    <t>C78378-2203</t>
  </si>
  <si>
    <t xml:space="preserve">Nater tesarskych vyrobku                </t>
  </si>
  <si>
    <t xml:space="preserve">insekticidní sanace                     </t>
  </si>
  <si>
    <t xml:space="preserve">MALBY                                   </t>
  </si>
  <si>
    <t>C78445-3641</t>
  </si>
  <si>
    <t>bílé 2x,fungicid.,pen.,míst. v. do 3,80m</t>
  </si>
  <si>
    <t xml:space="preserve">RUZNE                                   </t>
  </si>
  <si>
    <t xml:space="preserve">Projektová dokumentace hromosvodu       </t>
  </si>
  <si>
    <t xml:space="preserve">C0943      </t>
  </si>
  <si>
    <t xml:space="preserve">Dočasné dopravní značení                </t>
  </si>
  <si>
    <t xml:space="preserve">Informační tabule                       </t>
  </si>
  <si>
    <t xml:space="preserve">Úklid přístupových komunikací           </t>
  </si>
  <si>
    <t xml:space="preserve">DOPOCTY PRIRAZEK                        </t>
  </si>
  <si>
    <t xml:space="preserve">C0942      </t>
  </si>
  <si>
    <t>REKAPITULACE:</t>
  </si>
  <si>
    <t>15%</t>
  </si>
  <si>
    <t>21%</t>
  </si>
  <si>
    <t>Celkem</t>
  </si>
  <si>
    <t>Daň z přidané hodnoty:</t>
  </si>
  <si>
    <t>Cena včetně DPH:</t>
  </si>
  <si>
    <t>DPH 15%:</t>
  </si>
  <si>
    <t>DPH 21%:</t>
  </si>
  <si>
    <t xml:space="preserve">            </t>
  </si>
  <si>
    <t xml:space="preserve">BRAUM               </t>
  </si>
  <si>
    <t>Ing. V. Braum</t>
  </si>
  <si>
    <t>KPL</t>
  </si>
  <si>
    <t xml:space="preserve">VRN - zařízení staveniště          </t>
  </si>
  <si>
    <t xml:space="preserve">VRN - kompletacni cinnost          </t>
  </si>
  <si>
    <t>ks</t>
  </si>
  <si>
    <t xml:space="preserve">u vstupu                           </t>
  </si>
  <si>
    <t xml:space="preserve">Malby z tekutých disp. sm.     </t>
  </si>
  <si>
    <t>15% daň z PH :</t>
  </si>
  <si>
    <t>21% daň z PH :</t>
  </si>
  <si>
    <t xml:space="preserve">specifikace v TZ tl.120 mm              </t>
  </si>
  <si>
    <t xml:space="preserve">25230001 - Oprava střechy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</si>
</sst>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5" fontId="0" fillId="0" borderId="0" xfId="0" applyNumberForma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4" fillId="0" borderId="2" xfId="0" applyNumberFormat="1" applyFont="1" applyBorder="1" applyAlignment="1">
      <alignment horizontal="center"/>
    </xf>
    <xf numFmtId="4" fontId="0" fillId="0" borderId="0" xfId="0" applyNumberFormat="1"/>
    <xf numFmtId="14" fontId="1" fillId="0" borderId="0" xfId="0" applyNumberFormat="1" applyFont="1"/>
    <xf numFmtId="1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4" xfId="0" applyFont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445"/>
  <sheetViews>
    <sheetView tabSelected="1" zoomScaleNormal="100" workbookViewId="0">
      <selection activeCell="C3" sqref="C3"/>
    </sheetView>
  </sheetViews>
  <sheetFormatPr defaultRowHeight="11.25" x14ac:dyDescent="0.2"/>
  <cols>
    <col min="1" max="1" width="3.7109375" style="1" customWidth="1"/>
    <col min="2" max="2" width="12" style="1" customWidth="1"/>
    <col min="3" max="3" width="28.28515625" style="1" customWidth="1"/>
    <col min="4" max="4" width="3.7109375" style="1" customWidth="1"/>
    <col min="5" max="5" width="10" style="4" customWidth="1"/>
    <col min="6" max="6" width="8.85546875" style="6" customWidth="1"/>
    <col min="7" max="7" width="10.7109375" style="6" customWidth="1"/>
    <col min="8" max="8" width="9.5703125" style="4" customWidth="1"/>
    <col min="9" max="16384" width="9.140625" style="1"/>
  </cols>
  <sheetData>
    <row r="1" spans="1:8" x14ac:dyDescent="0.2">
      <c r="A1" s="1" t="s">
        <v>0</v>
      </c>
      <c r="C1" s="1" t="s">
        <v>34</v>
      </c>
    </row>
    <row r="2" spans="1:8" x14ac:dyDescent="0.2">
      <c r="A2" s="1" t="s">
        <v>1</v>
      </c>
      <c r="C2" s="1" t="s">
        <v>479</v>
      </c>
    </row>
    <row r="4" spans="1:8" x14ac:dyDescent="0.2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2" t="s">
        <v>9</v>
      </c>
    </row>
    <row r="5" spans="1:8" x14ac:dyDescent="0.2">
      <c r="A5" s="2"/>
      <c r="B5" s="35" t="s">
        <v>35</v>
      </c>
      <c r="C5" s="3"/>
      <c r="D5" s="2"/>
      <c r="E5" s="5"/>
      <c r="F5" s="7"/>
      <c r="G5" s="8"/>
    </row>
    <row r="6" spans="1:8" x14ac:dyDescent="0.2">
      <c r="A6" s="36">
        <v>61</v>
      </c>
      <c r="B6" s="36" t="s">
        <v>36</v>
      </c>
    </row>
    <row r="8" spans="1:8" x14ac:dyDescent="0.2">
      <c r="A8" s="1">
        <v>1</v>
      </c>
      <c r="B8" s="25" t="s">
        <v>37</v>
      </c>
      <c r="C8" s="1" t="s">
        <v>38</v>
      </c>
      <c r="D8" s="1" t="s">
        <v>39</v>
      </c>
      <c r="E8" s="4">
        <v>3</v>
      </c>
      <c r="F8" s="6">
        <v>0</v>
      </c>
      <c r="G8" s="6">
        <f>E8*F8</f>
        <v>0</v>
      </c>
      <c r="H8" s="4">
        <v>1.422E-2</v>
      </c>
    </row>
    <row r="9" spans="1:8" x14ac:dyDescent="0.2">
      <c r="C9" s="1" t="s">
        <v>40</v>
      </c>
    </row>
    <row r="10" spans="1:8" x14ac:dyDescent="0.2">
      <c r="A10" s="1">
        <v>2</v>
      </c>
      <c r="B10" s="25" t="s">
        <v>41</v>
      </c>
      <c r="C10" s="1" t="s">
        <v>42</v>
      </c>
      <c r="D10" s="1" t="s">
        <v>39</v>
      </c>
      <c r="E10" s="4">
        <v>2</v>
      </c>
      <c r="F10" s="6">
        <v>0</v>
      </c>
      <c r="G10" s="6">
        <f>E10*F10</f>
        <v>0</v>
      </c>
      <c r="H10" s="4">
        <v>0.09</v>
      </c>
    </row>
    <row r="11" spans="1:8" x14ac:dyDescent="0.2">
      <c r="C11" s="1" t="s">
        <v>43</v>
      </c>
    </row>
    <row r="12" spans="1:8" x14ac:dyDescent="0.2">
      <c r="A12" s="39" t="s">
        <v>44</v>
      </c>
      <c r="B12" s="40"/>
      <c r="C12" s="40"/>
      <c r="D12" s="40"/>
      <c r="E12" s="41"/>
      <c r="F12" s="42"/>
      <c r="G12" s="43">
        <f>SUM(G8:G11)</f>
        <v>0</v>
      </c>
      <c r="H12" s="44">
        <f>SUM(H8:H11)</f>
        <v>0.10421999999999999</v>
      </c>
    </row>
    <row r="13" spans="1:8" x14ac:dyDescent="0.2">
      <c r="B13" s="36" t="s">
        <v>35</v>
      </c>
    </row>
    <row r="14" spans="1:8" x14ac:dyDescent="0.2">
      <c r="A14" s="36">
        <v>62</v>
      </c>
      <c r="B14" s="36" t="s">
        <v>45</v>
      </c>
    </row>
    <row r="16" spans="1:8" x14ac:dyDescent="0.2">
      <c r="A16" s="1">
        <v>3</v>
      </c>
      <c r="B16" s="25" t="s">
        <v>46</v>
      </c>
      <c r="C16" s="1" t="s">
        <v>47</v>
      </c>
      <c r="D16" s="1" t="s">
        <v>39</v>
      </c>
      <c r="E16" s="4">
        <v>20.9</v>
      </c>
      <c r="F16" s="6">
        <v>0</v>
      </c>
      <c r="G16" s="6">
        <f>E16*F16</f>
        <v>0</v>
      </c>
      <c r="H16" s="4">
        <v>1.108E-2</v>
      </c>
    </row>
    <row r="17" spans="1:8" x14ac:dyDescent="0.2">
      <c r="C17" s="1" t="s">
        <v>48</v>
      </c>
    </row>
    <row r="18" spans="1:8" x14ac:dyDescent="0.2">
      <c r="A18" s="1">
        <v>4</v>
      </c>
      <c r="B18" s="25" t="s">
        <v>49</v>
      </c>
      <c r="C18" s="1" t="s">
        <v>50</v>
      </c>
      <c r="D18" s="1" t="s">
        <v>39</v>
      </c>
      <c r="E18" s="4">
        <v>2.1949999999999998</v>
      </c>
      <c r="F18" s="6">
        <v>0</v>
      </c>
      <c r="G18" s="6">
        <f>E18*F18</f>
        <v>0</v>
      </c>
      <c r="H18" s="4">
        <v>4.829E-2</v>
      </c>
    </row>
    <row r="19" spans="1:8" x14ac:dyDescent="0.2">
      <c r="C19" s="1" t="s">
        <v>35</v>
      </c>
    </row>
    <row r="20" spans="1:8" x14ac:dyDescent="0.2">
      <c r="A20" s="1">
        <v>5</v>
      </c>
      <c r="B20" s="25" t="s">
        <v>46</v>
      </c>
      <c r="C20" s="1" t="s">
        <v>47</v>
      </c>
      <c r="D20" s="1" t="s">
        <v>39</v>
      </c>
      <c r="E20" s="4">
        <v>15.6</v>
      </c>
      <c r="F20" s="6">
        <v>0</v>
      </c>
      <c r="G20" s="6">
        <f>E20*F20</f>
        <v>0</v>
      </c>
      <c r="H20" s="4">
        <v>8.2699999999999996E-3</v>
      </c>
    </row>
    <row r="21" spans="1:8" x14ac:dyDescent="0.2">
      <c r="C21" s="1" t="s">
        <v>51</v>
      </c>
    </row>
    <row r="22" spans="1:8" x14ac:dyDescent="0.2">
      <c r="A22" s="1">
        <v>6</v>
      </c>
      <c r="B22" s="25" t="s">
        <v>46</v>
      </c>
      <c r="C22" s="1" t="s">
        <v>52</v>
      </c>
      <c r="D22" s="1" t="s">
        <v>39</v>
      </c>
      <c r="E22" s="4">
        <v>22.71</v>
      </c>
      <c r="F22" s="6">
        <v>0</v>
      </c>
      <c r="G22" s="6">
        <f>E22*F22</f>
        <v>0</v>
      </c>
      <c r="H22" s="4">
        <v>1.204E-2</v>
      </c>
    </row>
    <row r="23" spans="1:8" x14ac:dyDescent="0.2">
      <c r="C23" s="1" t="s">
        <v>53</v>
      </c>
    </row>
    <row r="24" spans="1:8" x14ac:dyDescent="0.2">
      <c r="A24" s="1">
        <v>7</v>
      </c>
      <c r="B24" s="25" t="s">
        <v>49</v>
      </c>
      <c r="C24" s="1" t="s">
        <v>54</v>
      </c>
      <c r="D24" s="1" t="s">
        <v>39</v>
      </c>
      <c r="E24" s="4">
        <v>2.0110000000000001</v>
      </c>
      <c r="F24" s="6">
        <v>0</v>
      </c>
      <c r="G24" s="6">
        <f>E24*F24</f>
        <v>0</v>
      </c>
      <c r="H24" s="4">
        <v>4.4240000000000002E-2</v>
      </c>
    </row>
    <row r="25" spans="1:8" x14ac:dyDescent="0.2">
      <c r="C25" s="1" t="s">
        <v>35</v>
      </c>
    </row>
    <row r="26" spans="1:8" x14ac:dyDescent="0.2">
      <c r="A26" s="1">
        <v>8</v>
      </c>
      <c r="B26" s="25" t="s">
        <v>46</v>
      </c>
      <c r="C26" s="1" t="s">
        <v>47</v>
      </c>
      <c r="D26" s="1" t="s">
        <v>39</v>
      </c>
      <c r="E26" s="4">
        <v>11.05</v>
      </c>
      <c r="F26" s="6">
        <v>0</v>
      </c>
      <c r="G26" s="6">
        <f>E26*F26</f>
        <v>0</v>
      </c>
      <c r="H26" s="4">
        <v>5.8599999999999998E-3</v>
      </c>
    </row>
    <row r="27" spans="1:8" x14ac:dyDescent="0.2">
      <c r="C27" s="1" t="s">
        <v>55</v>
      </c>
    </row>
    <row r="28" spans="1:8" x14ac:dyDescent="0.2">
      <c r="A28" s="1">
        <v>9</v>
      </c>
      <c r="B28" s="25" t="s">
        <v>56</v>
      </c>
      <c r="C28" s="1" t="s">
        <v>57</v>
      </c>
      <c r="D28" s="1" t="s">
        <v>58</v>
      </c>
      <c r="E28" s="4">
        <v>1.6240000000000001</v>
      </c>
      <c r="F28" s="6">
        <v>0</v>
      </c>
      <c r="G28" s="6">
        <f>E28*F28</f>
        <v>0</v>
      </c>
      <c r="H28" s="4">
        <v>2.436E-2</v>
      </c>
    </row>
    <row r="29" spans="1:8" x14ac:dyDescent="0.2">
      <c r="C29" s="1" t="s">
        <v>35</v>
      </c>
    </row>
    <row r="30" spans="1:8" x14ac:dyDescent="0.2">
      <c r="A30" s="1">
        <v>10</v>
      </c>
      <c r="B30" s="25" t="s">
        <v>37</v>
      </c>
      <c r="C30" s="1" t="s">
        <v>59</v>
      </c>
      <c r="D30" s="1" t="s">
        <v>39</v>
      </c>
      <c r="E30" s="4">
        <v>11.05</v>
      </c>
      <c r="F30" s="6">
        <v>0</v>
      </c>
      <c r="G30" s="6">
        <f>E30*F30</f>
        <v>0</v>
      </c>
      <c r="H30" s="4">
        <v>5.2380000000000003E-2</v>
      </c>
    </row>
    <row r="32" spans="1:8" x14ac:dyDescent="0.2">
      <c r="A32" s="1">
        <v>11</v>
      </c>
      <c r="B32" s="25" t="s">
        <v>37</v>
      </c>
      <c r="C32" s="1" t="s">
        <v>38</v>
      </c>
      <c r="D32" s="1" t="s">
        <v>39</v>
      </c>
      <c r="E32" s="4">
        <v>7.35</v>
      </c>
      <c r="F32" s="6">
        <v>0</v>
      </c>
      <c r="G32" s="6">
        <f>E32*F32</f>
        <v>0</v>
      </c>
      <c r="H32" s="4">
        <v>3.4840000000000003E-2</v>
      </c>
    </row>
    <row r="33" spans="1:8" x14ac:dyDescent="0.2">
      <c r="C33" s="1" t="s">
        <v>35</v>
      </c>
    </row>
    <row r="34" spans="1:8" x14ac:dyDescent="0.2">
      <c r="A34" s="1">
        <v>12</v>
      </c>
      <c r="B34" s="25" t="s">
        <v>60</v>
      </c>
      <c r="C34" s="1" t="s">
        <v>61</v>
      </c>
      <c r="D34" s="1" t="s">
        <v>39</v>
      </c>
      <c r="E34" s="4">
        <v>7.35</v>
      </c>
      <c r="F34" s="6">
        <v>0</v>
      </c>
      <c r="G34" s="6">
        <f>E34*F34</f>
        <v>0</v>
      </c>
      <c r="H34" s="4">
        <v>3.4470000000000001E-2</v>
      </c>
    </row>
    <row r="35" spans="1:8" x14ac:dyDescent="0.2">
      <c r="C35" s="1" t="s">
        <v>62</v>
      </c>
    </row>
    <row r="36" spans="1:8" x14ac:dyDescent="0.2">
      <c r="A36" s="1">
        <v>13</v>
      </c>
      <c r="B36" s="25" t="s">
        <v>63</v>
      </c>
      <c r="C36" s="1" t="s">
        <v>64</v>
      </c>
      <c r="D36" s="1" t="s">
        <v>65</v>
      </c>
      <c r="E36" s="4">
        <v>99.8</v>
      </c>
      <c r="F36" s="6">
        <v>0</v>
      </c>
      <c r="G36" s="6">
        <f>E36*F36</f>
        <v>0</v>
      </c>
      <c r="H36" s="4">
        <v>0.70657999999999999</v>
      </c>
    </row>
    <row r="37" spans="1:8" x14ac:dyDescent="0.2">
      <c r="C37" s="1" t="s">
        <v>35</v>
      </c>
    </row>
    <row r="38" spans="1:8" x14ac:dyDescent="0.2">
      <c r="A38" s="1">
        <v>14</v>
      </c>
      <c r="B38" s="25" t="s">
        <v>66</v>
      </c>
      <c r="C38" s="1" t="s">
        <v>67</v>
      </c>
      <c r="D38" s="1" t="s">
        <v>65</v>
      </c>
      <c r="E38" s="4">
        <v>1.89</v>
      </c>
      <c r="F38" s="6">
        <v>0</v>
      </c>
      <c r="G38" s="6">
        <f>E38*F38</f>
        <v>0</v>
      </c>
      <c r="H38" s="4">
        <v>1.9000000000000001E-4</v>
      </c>
    </row>
    <row r="39" spans="1:8" x14ac:dyDescent="0.2">
      <c r="C39" s="1" t="s">
        <v>35</v>
      </c>
    </row>
    <row r="40" spans="1:8" x14ac:dyDescent="0.2">
      <c r="A40" s="1">
        <v>15</v>
      </c>
      <c r="B40" s="25" t="s">
        <v>68</v>
      </c>
      <c r="C40" s="1" t="s">
        <v>69</v>
      </c>
      <c r="D40" s="1" t="s">
        <v>65</v>
      </c>
      <c r="E40" s="4">
        <v>102.9</v>
      </c>
      <c r="F40" s="6">
        <v>0</v>
      </c>
      <c r="G40" s="6">
        <f>E40*F40</f>
        <v>0</v>
      </c>
      <c r="H40" s="4">
        <v>1.0290000000000001E-2</v>
      </c>
    </row>
    <row r="41" spans="1:8" x14ac:dyDescent="0.2">
      <c r="C41" s="1" t="s">
        <v>35</v>
      </c>
    </row>
    <row r="42" spans="1:8" x14ac:dyDescent="0.2">
      <c r="A42" s="1">
        <v>16</v>
      </c>
      <c r="B42" s="25" t="s">
        <v>70</v>
      </c>
      <c r="C42" s="1" t="s">
        <v>71</v>
      </c>
      <c r="D42" s="1" t="s">
        <v>39</v>
      </c>
      <c r="E42" s="4">
        <v>33.075000000000003</v>
      </c>
      <c r="F42" s="6">
        <v>0</v>
      </c>
      <c r="G42" s="6">
        <f>E42*F42</f>
        <v>0</v>
      </c>
      <c r="H42" s="4">
        <v>8.2699999999999996E-3</v>
      </c>
    </row>
    <row r="43" spans="1:8" x14ac:dyDescent="0.2">
      <c r="C43" s="1" t="s">
        <v>72</v>
      </c>
    </row>
    <row r="44" spans="1:8" x14ac:dyDescent="0.2">
      <c r="A44" s="1">
        <v>17</v>
      </c>
      <c r="B44" s="25" t="s">
        <v>73</v>
      </c>
      <c r="C44" s="1" t="s">
        <v>74</v>
      </c>
      <c r="D44" s="1" t="s">
        <v>39</v>
      </c>
      <c r="E44" s="4">
        <v>33.075000000000003</v>
      </c>
      <c r="F44" s="6">
        <v>0</v>
      </c>
      <c r="G44" s="6">
        <f>E44*F44</f>
        <v>0</v>
      </c>
      <c r="H44" s="4">
        <v>8.269E-2</v>
      </c>
    </row>
    <row r="45" spans="1:8" x14ac:dyDescent="0.2">
      <c r="C45" s="1" t="s">
        <v>75</v>
      </c>
    </row>
    <row r="46" spans="1:8" x14ac:dyDescent="0.2">
      <c r="A46" s="1">
        <v>18</v>
      </c>
      <c r="B46" s="25" t="s">
        <v>76</v>
      </c>
      <c r="C46" s="1" t="s">
        <v>77</v>
      </c>
      <c r="D46" s="1" t="s">
        <v>65</v>
      </c>
      <c r="E46" s="4">
        <v>49</v>
      </c>
      <c r="F46" s="6">
        <v>0</v>
      </c>
      <c r="G46" s="6">
        <f>E46*F46</f>
        <v>0</v>
      </c>
      <c r="H46" s="4">
        <v>2.597E-2</v>
      </c>
    </row>
    <row r="47" spans="1:8" x14ac:dyDescent="0.2">
      <c r="C47" s="1" t="s">
        <v>78</v>
      </c>
    </row>
    <row r="48" spans="1:8" x14ac:dyDescent="0.2">
      <c r="A48" s="39" t="s">
        <v>44</v>
      </c>
      <c r="B48" s="40"/>
      <c r="C48" s="40"/>
      <c r="D48" s="40"/>
      <c r="E48" s="41"/>
      <c r="F48" s="42"/>
      <c r="G48" s="43">
        <f>SUM(G16:G47)</f>
        <v>0</v>
      </c>
      <c r="H48" s="44">
        <f>SUM(H16:H47)</f>
        <v>1.10982</v>
      </c>
    </row>
    <row r="49" spans="1:8" x14ac:dyDescent="0.2">
      <c r="B49" s="36" t="s">
        <v>35</v>
      </c>
    </row>
    <row r="50" spans="1:8" x14ac:dyDescent="0.2">
      <c r="A50" s="36">
        <v>94</v>
      </c>
      <c r="B50" s="36" t="s">
        <v>79</v>
      </c>
    </row>
    <row r="52" spans="1:8" x14ac:dyDescent="0.2">
      <c r="A52" s="1">
        <v>19</v>
      </c>
      <c r="B52" s="25" t="s">
        <v>80</v>
      </c>
      <c r="C52" s="1" t="s">
        <v>81</v>
      </c>
      <c r="D52" s="1" t="s">
        <v>39</v>
      </c>
      <c r="E52" s="4">
        <v>1024.2339999999999</v>
      </c>
      <c r="F52" s="6">
        <v>0</v>
      </c>
      <c r="G52" s="6">
        <f>E52*F52</f>
        <v>0</v>
      </c>
      <c r="H52" s="4">
        <v>2.04847</v>
      </c>
    </row>
    <row r="53" spans="1:8" x14ac:dyDescent="0.2">
      <c r="C53" s="1" t="s">
        <v>82</v>
      </c>
    </row>
    <row r="54" spans="1:8" x14ac:dyDescent="0.2">
      <c r="A54" s="1">
        <v>20</v>
      </c>
      <c r="B54" s="25" t="s">
        <v>83</v>
      </c>
      <c r="C54" s="1" t="s">
        <v>84</v>
      </c>
      <c r="D54" s="1" t="s">
        <v>39</v>
      </c>
      <c r="E54" s="4">
        <v>1024.2339999999999</v>
      </c>
      <c r="F54" s="6">
        <v>0</v>
      </c>
      <c r="G54" s="6">
        <f>E54*F54</f>
        <v>0</v>
      </c>
      <c r="H54" s="4">
        <v>1.0344800000000001</v>
      </c>
    </row>
    <row r="55" spans="1:8" x14ac:dyDescent="0.2">
      <c r="C55" s="1" t="s">
        <v>85</v>
      </c>
    </row>
    <row r="56" spans="1:8" x14ac:dyDescent="0.2">
      <c r="A56" s="1">
        <v>21</v>
      </c>
      <c r="B56" s="25" t="s">
        <v>86</v>
      </c>
      <c r="C56" s="1" t="s">
        <v>87</v>
      </c>
      <c r="D56" s="1" t="s">
        <v>39</v>
      </c>
      <c r="E56" s="4">
        <v>1024.2339999999999</v>
      </c>
      <c r="F56" s="6">
        <v>0</v>
      </c>
      <c r="G56" s="6">
        <f>E56*F56</f>
        <v>0</v>
      </c>
    </row>
    <row r="57" spans="1:8" x14ac:dyDescent="0.2">
      <c r="C57" s="1" t="s">
        <v>82</v>
      </c>
    </row>
    <row r="58" spans="1:8" x14ac:dyDescent="0.2">
      <c r="A58" s="1">
        <v>22</v>
      </c>
      <c r="B58" s="25" t="s">
        <v>88</v>
      </c>
      <c r="C58" s="1" t="s">
        <v>89</v>
      </c>
      <c r="D58" s="1" t="s">
        <v>39</v>
      </c>
      <c r="E58" s="4">
        <v>1024.2339999999999</v>
      </c>
      <c r="F58" s="6">
        <v>0</v>
      </c>
      <c r="G58" s="6">
        <f>E58*F58</f>
        <v>0</v>
      </c>
      <c r="H58" s="4">
        <v>7.17E-2</v>
      </c>
    </row>
    <row r="59" spans="1:8" x14ac:dyDescent="0.2">
      <c r="C59" s="1" t="s">
        <v>90</v>
      </c>
    </row>
    <row r="60" spans="1:8" x14ac:dyDescent="0.2">
      <c r="A60" s="1">
        <v>23</v>
      </c>
      <c r="B60" s="25" t="s">
        <v>91</v>
      </c>
      <c r="C60" s="1" t="s">
        <v>92</v>
      </c>
      <c r="D60" s="1" t="s">
        <v>473</v>
      </c>
      <c r="E60" s="4">
        <v>1</v>
      </c>
      <c r="F60" s="6">
        <v>0</v>
      </c>
      <c r="G60" s="6">
        <f>E60*F60</f>
        <v>0</v>
      </c>
    </row>
    <row r="61" spans="1:8" x14ac:dyDescent="0.2">
      <c r="C61" s="1" t="s">
        <v>474</v>
      </c>
    </row>
    <row r="62" spans="1:8" x14ac:dyDescent="0.2">
      <c r="A62" s="39" t="s">
        <v>44</v>
      </c>
      <c r="B62" s="40"/>
      <c r="C62" s="40"/>
      <c r="D62" s="40"/>
      <c r="E62" s="41"/>
      <c r="F62" s="42"/>
      <c r="G62" s="43">
        <f>SUM(G52:G61)</f>
        <v>0</v>
      </c>
      <c r="H62" s="44">
        <f>SUM(H52:H61)</f>
        <v>3.1546500000000002</v>
      </c>
    </row>
    <row r="63" spans="1:8" x14ac:dyDescent="0.2">
      <c r="B63" s="36" t="s">
        <v>35</v>
      </c>
    </row>
    <row r="64" spans="1:8" x14ac:dyDescent="0.2">
      <c r="A64" s="36">
        <v>95</v>
      </c>
      <c r="B64" s="36" t="s">
        <v>93</v>
      </c>
    </row>
    <row r="66" spans="1:8" x14ac:dyDescent="0.2">
      <c r="A66" s="1">
        <v>24</v>
      </c>
      <c r="B66" s="25" t="s">
        <v>94</v>
      </c>
      <c r="C66" s="1" t="s">
        <v>95</v>
      </c>
      <c r="D66" s="1" t="s">
        <v>96</v>
      </c>
      <c r="E66" s="4">
        <v>170</v>
      </c>
      <c r="F66" s="6">
        <v>0</v>
      </c>
      <c r="G66" s="6">
        <f>E66*F66</f>
        <v>0</v>
      </c>
      <c r="H66" s="4">
        <v>1.3599999999999999E-2</v>
      </c>
    </row>
    <row r="67" spans="1:8" x14ac:dyDescent="0.2">
      <c r="C67" s="1" t="s">
        <v>97</v>
      </c>
    </row>
    <row r="68" spans="1:8" x14ac:dyDescent="0.2">
      <c r="A68" s="1">
        <v>25</v>
      </c>
      <c r="B68" s="25" t="s">
        <v>66</v>
      </c>
      <c r="C68" s="1" t="s">
        <v>98</v>
      </c>
      <c r="D68" s="1" t="s">
        <v>96</v>
      </c>
      <c r="E68" s="4">
        <v>170</v>
      </c>
      <c r="F68" s="6">
        <v>0</v>
      </c>
      <c r="G68" s="6">
        <f>E68*F68</f>
        <v>0</v>
      </c>
      <c r="H68" s="4">
        <v>0.42499999999999999</v>
      </c>
    </row>
    <row r="69" spans="1:8" x14ac:dyDescent="0.2">
      <c r="C69" s="1" t="s">
        <v>99</v>
      </c>
    </row>
    <row r="70" spans="1:8" x14ac:dyDescent="0.2">
      <c r="A70" s="1">
        <v>26</v>
      </c>
      <c r="B70" s="25" t="s">
        <v>100</v>
      </c>
      <c r="C70" s="1" t="s">
        <v>101</v>
      </c>
      <c r="D70" s="1" t="s">
        <v>39</v>
      </c>
      <c r="E70" s="4">
        <v>277.89999999999998</v>
      </c>
      <c r="F70" s="6">
        <v>0</v>
      </c>
      <c r="G70" s="6">
        <f>E70*F70</f>
        <v>0</v>
      </c>
    </row>
    <row r="71" spans="1:8" x14ac:dyDescent="0.2">
      <c r="C71" s="1" t="s">
        <v>35</v>
      </c>
    </row>
    <row r="72" spans="1:8" x14ac:dyDescent="0.2">
      <c r="A72" s="39" t="s">
        <v>44</v>
      </c>
      <c r="B72" s="40"/>
      <c r="C72" s="40"/>
      <c r="D72" s="40"/>
      <c r="E72" s="41"/>
      <c r="F72" s="42"/>
      <c r="G72" s="43">
        <f>SUM(G66:G71)</f>
        <v>0</v>
      </c>
      <c r="H72" s="44">
        <f>SUM(H66:H71)</f>
        <v>0.43859999999999999</v>
      </c>
    </row>
    <row r="73" spans="1:8" x14ac:dyDescent="0.2">
      <c r="B73" s="36" t="s">
        <v>35</v>
      </c>
    </row>
    <row r="74" spans="1:8" x14ac:dyDescent="0.2">
      <c r="A74" s="36">
        <v>96</v>
      </c>
      <c r="B74" s="36" t="s">
        <v>102</v>
      </c>
    </row>
    <row r="76" spans="1:8" x14ac:dyDescent="0.2">
      <c r="A76" s="1">
        <v>27</v>
      </c>
      <c r="B76" s="25" t="s">
        <v>103</v>
      </c>
      <c r="C76" s="1" t="s">
        <v>104</v>
      </c>
      <c r="D76" s="1" t="s">
        <v>39</v>
      </c>
      <c r="E76" s="4">
        <v>2</v>
      </c>
      <c r="F76" s="6">
        <v>0</v>
      </c>
      <c r="G76" s="6">
        <f>E76*F76</f>
        <v>0</v>
      </c>
    </row>
    <row r="77" spans="1:8" x14ac:dyDescent="0.2">
      <c r="C77" s="1" t="s">
        <v>105</v>
      </c>
    </row>
    <row r="78" spans="1:8" x14ac:dyDescent="0.2">
      <c r="A78" s="1">
        <v>28</v>
      </c>
      <c r="B78" s="25" t="s">
        <v>106</v>
      </c>
      <c r="C78" s="1" t="s">
        <v>107</v>
      </c>
      <c r="D78" s="1" t="s">
        <v>39</v>
      </c>
      <c r="E78" s="4">
        <v>14.34</v>
      </c>
      <c r="F78" s="6">
        <v>0</v>
      </c>
      <c r="G78" s="6">
        <f>E78*F78</f>
        <v>0</v>
      </c>
    </row>
    <row r="79" spans="1:8" x14ac:dyDescent="0.2">
      <c r="C79" s="1" t="s">
        <v>108</v>
      </c>
    </row>
    <row r="80" spans="1:8" x14ac:dyDescent="0.2">
      <c r="A80" s="1">
        <v>29</v>
      </c>
      <c r="B80" s="25" t="s">
        <v>109</v>
      </c>
      <c r="C80" s="1" t="s">
        <v>110</v>
      </c>
      <c r="D80" s="1" t="s">
        <v>111</v>
      </c>
      <c r="E80" s="4">
        <v>42.36</v>
      </c>
      <c r="F80" s="6">
        <v>0</v>
      </c>
      <c r="G80" s="6">
        <f>E80*F80</f>
        <v>0</v>
      </c>
    </row>
    <row r="81" spans="1:7" x14ac:dyDescent="0.2">
      <c r="C81" s="1" t="s">
        <v>112</v>
      </c>
    </row>
    <row r="82" spans="1:7" x14ac:dyDescent="0.2">
      <c r="A82" s="1">
        <v>30</v>
      </c>
      <c r="B82" s="25" t="s">
        <v>113</v>
      </c>
      <c r="C82" s="1" t="s">
        <v>114</v>
      </c>
      <c r="D82" s="1" t="s">
        <v>111</v>
      </c>
      <c r="E82" s="4">
        <v>42.36</v>
      </c>
      <c r="F82" s="6">
        <v>0</v>
      </c>
      <c r="G82" s="6">
        <f>E82*F82</f>
        <v>0</v>
      </c>
    </row>
    <row r="84" spans="1:7" x14ac:dyDescent="0.2">
      <c r="A84" s="1">
        <v>31</v>
      </c>
      <c r="B84" s="25" t="s">
        <v>115</v>
      </c>
      <c r="C84" s="1" t="s">
        <v>116</v>
      </c>
      <c r="D84" s="1" t="s">
        <v>111</v>
      </c>
      <c r="E84" s="4">
        <v>14.12</v>
      </c>
      <c r="F84" s="6">
        <v>0</v>
      </c>
      <c r="G84" s="6">
        <f>E84*F84</f>
        <v>0</v>
      </c>
    </row>
    <row r="85" spans="1:7" x14ac:dyDescent="0.2">
      <c r="C85" s="1" t="s">
        <v>35</v>
      </c>
    </row>
    <row r="86" spans="1:7" x14ac:dyDescent="0.2">
      <c r="A86" s="1">
        <v>32</v>
      </c>
      <c r="B86" s="25" t="s">
        <v>117</v>
      </c>
      <c r="C86" s="1" t="s">
        <v>118</v>
      </c>
      <c r="D86" s="1" t="s">
        <v>111</v>
      </c>
      <c r="E86" s="4">
        <v>127.08</v>
      </c>
      <c r="F86" s="6">
        <v>0</v>
      </c>
      <c r="G86" s="6">
        <f>E86*F86</f>
        <v>0</v>
      </c>
    </row>
    <row r="87" spans="1:7" x14ac:dyDescent="0.2">
      <c r="C87" s="1" t="s">
        <v>35</v>
      </c>
    </row>
    <row r="88" spans="1:7" x14ac:dyDescent="0.2">
      <c r="A88" s="1">
        <v>33</v>
      </c>
      <c r="B88" s="25" t="s">
        <v>119</v>
      </c>
      <c r="C88" s="1" t="s">
        <v>120</v>
      </c>
      <c r="D88" s="1" t="s">
        <v>111</v>
      </c>
      <c r="E88" s="4">
        <v>6.83</v>
      </c>
      <c r="F88" s="6">
        <v>0</v>
      </c>
      <c r="G88" s="6">
        <f>E88*F88</f>
        <v>0</v>
      </c>
    </row>
    <row r="90" spans="1:7" x14ac:dyDescent="0.2">
      <c r="A90" s="1">
        <v>34</v>
      </c>
      <c r="B90" s="25" t="s">
        <v>119</v>
      </c>
      <c r="C90" s="1" t="s">
        <v>121</v>
      </c>
      <c r="D90" s="1" t="s">
        <v>111</v>
      </c>
      <c r="E90" s="4">
        <v>2.5</v>
      </c>
      <c r="F90" s="6">
        <v>0</v>
      </c>
      <c r="G90" s="6">
        <f>E90*F90</f>
        <v>0</v>
      </c>
    </row>
    <row r="92" spans="1:7" x14ac:dyDescent="0.2">
      <c r="A92" s="1">
        <v>35</v>
      </c>
      <c r="B92" s="25" t="s">
        <v>119</v>
      </c>
      <c r="C92" s="1" t="s">
        <v>122</v>
      </c>
      <c r="D92" s="1" t="s">
        <v>111</v>
      </c>
      <c r="E92" s="4">
        <v>4.79</v>
      </c>
      <c r="F92" s="6">
        <v>0</v>
      </c>
      <c r="G92" s="6">
        <f>E92*F92</f>
        <v>0</v>
      </c>
    </row>
    <row r="94" spans="1:7" x14ac:dyDescent="0.2">
      <c r="A94" s="1">
        <v>36</v>
      </c>
      <c r="B94" s="25" t="s">
        <v>123</v>
      </c>
      <c r="C94" s="1" t="s">
        <v>124</v>
      </c>
      <c r="D94" s="1" t="s">
        <v>111</v>
      </c>
      <c r="E94" s="4">
        <v>14.12</v>
      </c>
      <c r="F94" s="6">
        <v>0</v>
      </c>
      <c r="G94" s="6">
        <f>E94*F94</f>
        <v>0</v>
      </c>
    </row>
    <row r="95" spans="1:7" x14ac:dyDescent="0.2">
      <c r="C95" s="1" t="s">
        <v>125</v>
      </c>
    </row>
    <row r="96" spans="1:7" x14ac:dyDescent="0.2">
      <c r="A96" s="1">
        <v>37</v>
      </c>
      <c r="B96" s="25" t="s">
        <v>126</v>
      </c>
      <c r="C96" s="1" t="s">
        <v>127</v>
      </c>
      <c r="D96" s="1" t="s">
        <v>111</v>
      </c>
      <c r="E96" s="4">
        <v>14.12</v>
      </c>
      <c r="F96" s="6">
        <v>0</v>
      </c>
      <c r="G96" s="6">
        <f>E96*F96</f>
        <v>0</v>
      </c>
    </row>
    <row r="97" spans="1:8" x14ac:dyDescent="0.2">
      <c r="C97" s="1" t="s">
        <v>128</v>
      </c>
    </row>
    <row r="98" spans="1:8" x14ac:dyDescent="0.2">
      <c r="A98" s="39" t="s">
        <v>44</v>
      </c>
      <c r="B98" s="40"/>
      <c r="C98" s="40"/>
      <c r="D98" s="40"/>
      <c r="E98" s="41"/>
      <c r="F98" s="42"/>
      <c r="G98" s="43">
        <f>SUM(G76:G97)</f>
        <v>0</v>
      </c>
      <c r="H98" s="44">
        <f>SUM(H76:H97)</f>
        <v>0</v>
      </c>
    </row>
    <row r="99" spans="1:8" x14ac:dyDescent="0.2">
      <c r="B99" s="36" t="s">
        <v>35</v>
      </c>
    </row>
    <row r="100" spans="1:8" x14ac:dyDescent="0.2">
      <c r="A100" s="36">
        <v>99</v>
      </c>
      <c r="B100" s="36" t="s">
        <v>129</v>
      </c>
    </row>
    <row r="102" spans="1:8" x14ac:dyDescent="0.2">
      <c r="A102" s="1">
        <v>38</v>
      </c>
      <c r="B102" s="25" t="s">
        <v>130</v>
      </c>
      <c r="C102" s="1" t="s">
        <v>131</v>
      </c>
      <c r="D102" s="1" t="s">
        <v>111</v>
      </c>
      <c r="E102" s="4">
        <v>4.8070000000000004</v>
      </c>
      <c r="F102" s="6">
        <v>0</v>
      </c>
      <c r="G102" s="6">
        <f>E102*F102</f>
        <v>0</v>
      </c>
    </row>
    <row r="104" spans="1:8" x14ac:dyDescent="0.2">
      <c r="A104" s="39" t="s">
        <v>44</v>
      </c>
      <c r="B104" s="40"/>
      <c r="C104" s="40"/>
      <c r="D104" s="40"/>
      <c r="E104" s="41"/>
      <c r="F104" s="42"/>
      <c r="G104" s="43">
        <f>SUM(G102:G103)</f>
        <v>0</v>
      </c>
      <c r="H104" s="44">
        <f>SUM(H102:H103)</f>
        <v>0</v>
      </c>
    </row>
    <row r="105" spans="1:8" x14ac:dyDescent="0.2">
      <c r="B105" s="36" t="s">
        <v>35</v>
      </c>
    </row>
    <row r="106" spans="1:8" x14ac:dyDescent="0.2">
      <c r="A106" s="36">
        <v>712</v>
      </c>
      <c r="B106" s="36" t="s">
        <v>132</v>
      </c>
    </row>
    <row r="108" spans="1:8" x14ac:dyDescent="0.2">
      <c r="A108" s="1">
        <v>39</v>
      </c>
      <c r="B108" s="25" t="s">
        <v>133</v>
      </c>
      <c r="C108" s="1" t="s">
        <v>134</v>
      </c>
      <c r="D108" s="1" t="s">
        <v>39</v>
      </c>
      <c r="E108" s="4">
        <v>277.89999999999998</v>
      </c>
      <c r="F108" s="6">
        <v>0</v>
      </c>
      <c r="G108" s="6">
        <f>E108*F108</f>
        <v>0</v>
      </c>
    </row>
    <row r="109" spans="1:8" x14ac:dyDescent="0.2">
      <c r="C109" s="1" t="s">
        <v>135</v>
      </c>
    </row>
    <row r="110" spans="1:8" x14ac:dyDescent="0.2">
      <c r="A110" s="1">
        <v>40</v>
      </c>
      <c r="B110" s="25" t="s">
        <v>136</v>
      </c>
      <c r="C110" s="1" t="s">
        <v>137</v>
      </c>
      <c r="D110" s="1" t="s">
        <v>39</v>
      </c>
      <c r="E110" s="4">
        <v>313</v>
      </c>
      <c r="F110" s="6">
        <v>0</v>
      </c>
      <c r="G110" s="6">
        <f>E110*F110</f>
        <v>0</v>
      </c>
    </row>
    <row r="111" spans="1:8" x14ac:dyDescent="0.2">
      <c r="C111" s="1" t="s">
        <v>35</v>
      </c>
    </row>
    <row r="112" spans="1:8" x14ac:dyDescent="0.2">
      <c r="A112" s="1">
        <v>41</v>
      </c>
      <c r="B112" s="25" t="s">
        <v>138</v>
      </c>
      <c r="C112" s="1" t="s">
        <v>139</v>
      </c>
      <c r="D112" s="1" t="s">
        <v>39</v>
      </c>
      <c r="E112" s="4">
        <v>600</v>
      </c>
      <c r="F112" s="6">
        <v>0</v>
      </c>
      <c r="G112" s="6">
        <f>E112*F112</f>
        <v>0</v>
      </c>
      <c r="H112" s="4">
        <v>8.4000000000000005E-2</v>
      </c>
    </row>
    <row r="113" spans="1:8" x14ac:dyDescent="0.2">
      <c r="C113" s="1" t="s">
        <v>140</v>
      </c>
    </row>
    <row r="114" spans="1:8" x14ac:dyDescent="0.2">
      <c r="A114" s="1">
        <v>42</v>
      </c>
      <c r="B114" s="25" t="s">
        <v>141</v>
      </c>
      <c r="C114" s="1" t="s">
        <v>142</v>
      </c>
      <c r="D114" s="1" t="s">
        <v>65</v>
      </c>
      <c r="E114" s="4">
        <v>302.27999999999997</v>
      </c>
      <c r="F114" s="6">
        <v>0</v>
      </c>
      <c r="G114" s="6">
        <f>E114*F114</f>
        <v>0</v>
      </c>
      <c r="H114" s="4">
        <v>0.31739000000000001</v>
      </c>
    </row>
    <row r="115" spans="1:8" x14ac:dyDescent="0.2">
      <c r="C115" s="1" t="s">
        <v>143</v>
      </c>
    </row>
    <row r="116" spans="1:8" x14ac:dyDescent="0.2">
      <c r="A116" s="1">
        <v>43</v>
      </c>
      <c r="B116" s="25" t="s">
        <v>144</v>
      </c>
      <c r="C116" s="1" t="s">
        <v>145</v>
      </c>
      <c r="D116" s="1" t="s">
        <v>65</v>
      </c>
      <c r="E116" s="4">
        <v>275</v>
      </c>
      <c r="F116" s="6">
        <v>0</v>
      </c>
      <c r="G116" s="6">
        <f>E116*F116</f>
        <v>0</v>
      </c>
      <c r="H116" s="4">
        <v>2.7499999999999998E-3</v>
      </c>
    </row>
    <row r="117" spans="1:8" x14ac:dyDescent="0.2">
      <c r="C117" s="1" t="s">
        <v>35</v>
      </c>
    </row>
    <row r="118" spans="1:8" x14ac:dyDescent="0.2">
      <c r="A118" s="1">
        <v>44</v>
      </c>
      <c r="B118" s="25" t="s">
        <v>146</v>
      </c>
      <c r="C118" s="1" t="s">
        <v>147</v>
      </c>
      <c r="D118" s="1" t="s">
        <v>96</v>
      </c>
      <c r="E118" s="4">
        <v>31</v>
      </c>
      <c r="F118" s="6">
        <v>0</v>
      </c>
      <c r="G118" s="6">
        <f>E118*F118</f>
        <v>0</v>
      </c>
      <c r="H118" s="4">
        <v>9.2999999999999992E-3</v>
      </c>
    </row>
    <row r="119" spans="1:8" x14ac:dyDescent="0.2">
      <c r="C119" s="1" t="s">
        <v>148</v>
      </c>
    </row>
    <row r="120" spans="1:8" x14ac:dyDescent="0.2">
      <c r="A120" s="1">
        <v>45</v>
      </c>
      <c r="B120" s="25" t="s">
        <v>149</v>
      </c>
      <c r="C120" s="1" t="s">
        <v>150</v>
      </c>
      <c r="D120" s="1" t="s">
        <v>65</v>
      </c>
      <c r="E120" s="4">
        <v>45</v>
      </c>
      <c r="F120" s="6">
        <v>0</v>
      </c>
      <c r="G120" s="6">
        <f>E120*F120</f>
        <v>0</v>
      </c>
      <c r="H120" s="4">
        <v>8.9999999999999998E-4</v>
      </c>
    </row>
    <row r="121" spans="1:8" x14ac:dyDescent="0.2">
      <c r="C121" s="1" t="s">
        <v>35</v>
      </c>
    </row>
    <row r="122" spans="1:8" x14ac:dyDescent="0.2">
      <c r="A122" s="1">
        <v>46</v>
      </c>
      <c r="B122" s="25" t="s">
        <v>151</v>
      </c>
      <c r="C122" s="1" t="s">
        <v>152</v>
      </c>
      <c r="D122" s="1" t="s">
        <v>65</v>
      </c>
      <c r="E122" s="4">
        <v>510</v>
      </c>
      <c r="F122" s="6">
        <v>0</v>
      </c>
      <c r="G122" s="6">
        <f>E122*F122</f>
        <v>0</v>
      </c>
      <c r="H122" s="4">
        <v>5.1000000000000004E-3</v>
      </c>
    </row>
    <row r="123" spans="1:8" x14ac:dyDescent="0.2">
      <c r="C123" s="1" t="s">
        <v>35</v>
      </c>
    </row>
    <row r="124" spans="1:8" x14ac:dyDescent="0.2">
      <c r="A124" s="1">
        <v>47</v>
      </c>
      <c r="B124" s="25" t="s">
        <v>153</v>
      </c>
      <c r="C124" s="1" t="s">
        <v>154</v>
      </c>
      <c r="D124" s="1" t="s">
        <v>111</v>
      </c>
      <c r="E124" s="4">
        <v>0.41899999999999998</v>
      </c>
      <c r="F124" s="6">
        <v>0</v>
      </c>
      <c r="G124" s="6">
        <f>E124*F124</f>
        <v>0</v>
      </c>
    </row>
    <row r="125" spans="1:8" x14ac:dyDescent="0.2">
      <c r="C125" s="1" t="s">
        <v>35</v>
      </c>
    </row>
    <row r="126" spans="1:8" x14ac:dyDescent="0.2">
      <c r="A126" s="39" t="s">
        <v>44</v>
      </c>
      <c r="B126" s="40"/>
      <c r="C126" s="40"/>
      <c r="D126" s="40"/>
      <c r="E126" s="41"/>
      <c r="F126" s="42"/>
      <c r="G126" s="43">
        <f>SUM(G108:G125)</f>
        <v>0</v>
      </c>
      <c r="H126" s="44">
        <f>SUM(H108:H125)</f>
        <v>0.41943999999999998</v>
      </c>
    </row>
    <row r="127" spans="1:8" x14ac:dyDescent="0.2">
      <c r="B127" s="36" t="s">
        <v>35</v>
      </c>
    </row>
    <row r="128" spans="1:8" x14ac:dyDescent="0.2">
      <c r="A128" s="36">
        <v>713</v>
      </c>
      <c r="B128" s="36" t="s">
        <v>155</v>
      </c>
    </row>
    <row r="130" spans="1:8" x14ac:dyDescent="0.2">
      <c r="A130" s="1">
        <v>48</v>
      </c>
      <c r="B130" s="25" t="s">
        <v>156</v>
      </c>
      <c r="C130" s="1" t="s">
        <v>157</v>
      </c>
      <c r="D130" s="1" t="s">
        <v>39</v>
      </c>
      <c r="E130" s="4">
        <v>277.89999999999998</v>
      </c>
      <c r="F130" s="6">
        <v>0</v>
      </c>
      <c r="G130" s="6">
        <f>E130*F130</f>
        <v>0</v>
      </c>
    </row>
    <row r="131" spans="1:8" x14ac:dyDescent="0.2">
      <c r="C131" s="1" t="s">
        <v>158</v>
      </c>
    </row>
    <row r="132" spans="1:8" x14ac:dyDescent="0.2">
      <c r="A132" s="1">
        <v>49</v>
      </c>
      <c r="B132" s="25" t="s">
        <v>46</v>
      </c>
      <c r="C132" s="1" t="s">
        <v>47</v>
      </c>
      <c r="D132" s="1" t="s">
        <v>39</v>
      </c>
      <c r="E132" s="4">
        <v>22.2</v>
      </c>
      <c r="F132" s="6">
        <v>0</v>
      </c>
      <c r="G132" s="6">
        <f>E132*F132</f>
        <v>0</v>
      </c>
      <c r="H132" s="4">
        <v>1.1769999999999999E-2</v>
      </c>
    </row>
    <row r="133" spans="1:8" x14ac:dyDescent="0.2">
      <c r="C133" s="1" t="s">
        <v>159</v>
      </c>
    </row>
    <row r="134" spans="1:8" x14ac:dyDescent="0.2">
      <c r="A134" s="1">
        <v>50</v>
      </c>
      <c r="B134" s="25" t="s">
        <v>160</v>
      </c>
      <c r="C134" s="1" t="s">
        <v>161</v>
      </c>
      <c r="D134" s="1" t="s">
        <v>39</v>
      </c>
      <c r="E134" s="4">
        <v>255.7</v>
      </c>
      <c r="F134" s="6">
        <v>0</v>
      </c>
      <c r="G134" s="6">
        <f>E134*F134</f>
        <v>0</v>
      </c>
    </row>
    <row r="135" spans="1:8" x14ac:dyDescent="0.2">
      <c r="C135" s="1" t="s">
        <v>162</v>
      </c>
    </row>
    <row r="136" spans="1:8" x14ac:dyDescent="0.2">
      <c r="A136" s="1">
        <v>51</v>
      </c>
      <c r="B136" s="25" t="s">
        <v>163</v>
      </c>
      <c r="C136" s="1" t="s">
        <v>164</v>
      </c>
      <c r="D136" s="1" t="s">
        <v>39</v>
      </c>
      <c r="E136" s="4">
        <v>283.45800000000003</v>
      </c>
      <c r="F136" s="6">
        <v>0</v>
      </c>
      <c r="G136" s="6">
        <f>E136*F136</f>
        <v>0</v>
      </c>
      <c r="H136" s="4">
        <v>0.59526000000000001</v>
      </c>
    </row>
    <row r="137" spans="1:8" x14ac:dyDescent="0.2">
      <c r="C137" s="1" t="s">
        <v>165</v>
      </c>
    </row>
    <row r="138" spans="1:8" x14ac:dyDescent="0.2">
      <c r="A138" s="1">
        <v>52</v>
      </c>
      <c r="B138" s="25" t="s">
        <v>166</v>
      </c>
      <c r="C138" s="1" t="s">
        <v>167</v>
      </c>
      <c r="D138" s="1" t="s">
        <v>39</v>
      </c>
      <c r="E138" s="4">
        <v>317</v>
      </c>
      <c r="F138" s="6">
        <v>0</v>
      </c>
      <c r="G138" s="6">
        <f>E138*F138</f>
        <v>0</v>
      </c>
    </row>
    <row r="139" spans="1:8" x14ac:dyDescent="0.2">
      <c r="C139" s="1" t="s">
        <v>35</v>
      </c>
    </row>
    <row r="140" spans="1:8" x14ac:dyDescent="0.2">
      <c r="A140" s="1">
        <v>53</v>
      </c>
      <c r="B140" s="25" t="s">
        <v>166</v>
      </c>
      <c r="C140" s="1" t="s">
        <v>168</v>
      </c>
      <c r="D140" s="1" t="s">
        <v>65</v>
      </c>
      <c r="E140" s="4">
        <v>106.43</v>
      </c>
      <c r="F140" s="6">
        <v>0</v>
      </c>
      <c r="G140" s="6">
        <f>E140*F140</f>
        <v>0</v>
      </c>
    </row>
    <row r="141" spans="1:8" x14ac:dyDescent="0.2">
      <c r="C141" s="1" t="s">
        <v>169</v>
      </c>
    </row>
    <row r="142" spans="1:8" x14ac:dyDescent="0.2">
      <c r="A142" s="1">
        <v>54</v>
      </c>
      <c r="B142" s="25" t="s">
        <v>166</v>
      </c>
      <c r="C142" s="1" t="s">
        <v>170</v>
      </c>
      <c r="D142" s="1" t="s">
        <v>96</v>
      </c>
      <c r="E142" s="4">
        <v>10</v>
      </c>
      <c r="F142" s="6">
        <v>0</v>
      </c>
      <c r="G142" s="6">
        <f>E142*F142</f>
        <v>0</v>
      </c>
    </row>
    <row r="143" spans="1:8" x14ac:dyDescent="0.2">
      <c r="C143" s="1" t="s">
        <v>35</v>
      </c>
    </row>
    <row r="144" spans="1:8" x14ac:dyDescent="0.2">
      <c r="A144" s="1">
        <v>55</v>
      </c>
      <c r="B144" s="25" t="s">
        <v>171</v>
      </c>
      <c r="C144" s="1" t="s">
        <v>172</v>
      </c>
      <c r="D144" s="1" t="s">
        <v>39</v>
      </c>
      <c r="E144" s="4">
        <v>411.8</v>
      </c>
      <c r="F144" s="6">
        <v>0</v>
      </c>
      <c r="G144" s="6">
        <f>E144*F144</f>
        <v>0</v>
      </c>
      <c r="H144" s="4">
        <v>2.4708000000000001</v>
      </c>
    </row>
    <row r="145" spans="1:8" x14ac:dyDescent="0.2">
      <c r="C145" s="1" t="s">
        <v>478</v>
      </c>
    </row>
    <row r="146" spans="1:8" x14ac:dyDescent="0.2">
      <c r="A146" s="1">
        <v>56</v>
      </c>
      <c r="B146" s="25" t="s">
        <v>173</v>
      </c>
      <c r="C146" s="1" t="s">
        <v>174</v>
      </c>
      <c r="D146" s="1" t="s">
        <v>96</v>
      </c>
      <c r="E146" s="4">
        <v>1100</v>
      </c>
      <c r="F146" s="6">
        <v>0</v>
      </c>
      <c r="G146" s="6">
        <f>E146*F146</f>
        <v>0</v>
      </c>
      <c r="H146" s="4">
        <v>5.5E-2</v>
      </c>
    </row>
    <row r="147" spans="1:8" x14ac:dyDescent="0.2">
      <c r="C147" s="1" t="s">
        <v>35</v>
      </c>
    </row>
    <row r="148" spans="1:8" x14ac:dyDescent="0.2">
      <c r="A148" s="1">
        <v>57</v>
      </c>
      <c r="B148" s="25" t="s">
        <v>175</v>
      </c>
      <c r="C148" s="1" t="s">
        <v>176</v>
      </c>
      <c r="D148" s="1" t="s">
        <v>96</v>
      </c>
      <c r="E148" s="4">
        <v>25</v>
      </c>
      <c r="F148" s="6">
        <v>0</v>
      </c>
      <c r="G148" s="6">
        <f>E148*F148</f>
        <v>0</v>
      </c>
      <c r="H148" s="4">
        <v>1.2500000000000001E-2</v>
      </c>
    </row>
    <row r="149" spans="1:8" x14ac:dyDescent="0.2">
      <c r="C149" s="1" t="s">
        <v>35</v>
      </c>
    </row>
    <row r="150" spans="1:8" x14ac:dyDescent="0.2">
      <c r="A150" s="1">
        <v>58</v>
      </c>
      <c r="B150" s="25" t="s">
        <v>177</v>
      </c>
      <c r="C150" s="1" t="s">
        <v>178</v>
      </c>
      <c r="D150" s="1" t="s">
        <v>65</v>
      </c>
      <c r="E150" s="4">
        <v>140</v>
      </c>
      <c r="F150" s="6">
        <v>0</v>
      </c>
      <c r="G150" s="6">
        <f>E150*F150</f>
        <v>0</v>
      </c>
      <c r="H150" s="4">
        <v>5.6000000000000001E-2</v>
      </c>
    </row>
    <row r="151" spans="1:8" x14ac:dyDescent="0.2">
      <c r="C151" s="1" t="s">
        <v>35</v>
      </c>
    </row>
    <row r="152" spans="1:8" x14ac:dyDescent="0.2">
      <c r="A152" s="1">
        <v>59</v>
      </c>
      <c r="B152" s="25" t="s">
        <v>179</v>
      </c>
      <c r="C152" s="1" t="s">
        <v>180</v>
      </c>
      <c r="D152" s="1" t="s">
        <v>65</v>
      </c>
      <c r="E152" s="4">
        <v>10</v>
      </c>
      <c r="F152" s="6">
        <v>0</v>
      </c>
      <c r="G152" s="6">
        <f>E152*F152</f>
        <v>0</v>
      </c>
      <c r="H152" s="4">
        <v>2.5000000000000001E-2</v>
      </c>
    </row>
    <row r="153" spans="1:8" x14ac:dyDescent="0.2">
      <c r="C153" s="1" t="s">
        <v>35</v>
      </c>
    </row>
    <row r="154" spans="1:8" x14ac:dyDescent="0.2">
      <c r="A154" s="1">
        <v>60</v>
      </c>
      <c r="B154" s="25" t="s">
        <v>181</v>
      </c>
      <c r="C154" s="1" t="s">
        <v>182</v>
      </c>
      <c r="D154" s="1" t="s">
        <v>111</v>
      </c>
      <c r="E154" s="4">
        <v>3.226</v>
      </c>
      <c r="F154" s="6">
        <v>0</v>
      </c>
      <c r="G154" s="6">
        <f>E154*F154</f>
        <v>0</v>
      </c>
    </row>
    <row r="155" spans="1:8" x14ac:dyDescent="0.2">
      <c r="C155" s="1" t="s">
        <v>35</v>
      </c>
    </row>
    <row r="156" spans="1:8" x14ac:dyDescent="0.2">
      <c r="A156" s="39" t="s">
        <v>44</v>
      </c>
      <c r="B156" s="40"/>
      <c r="C156" s="40"/>
      <c r="D156" s="40"/>
      <c r="E156" s="41"/>
      <c r="F156" s="42"/>
      <c r="G156" s="43">
        <f>SUM(G130:G155)</f>
        <v>0</v>
      </c>
      <c r="H156" s="44">
        <f>SUM(H130:H155)</f>
        <v>3.2263300000000004</v>
      </c>
    </row>
    <row r="157" spans="1:8" x14ac:dyDescent="0.2">
      <c r="B157" s="36" t="s">
        <v>35</v>
      </c>
    </row>
    <row r="158" spans="1:8" x14ac:dyDescent="0.2">
      <c r="A158" s="36">
        <v>740</v>
      </c>
      <c r="B158" s="36" t="s">
        <v>183</v>
      </c>
    </row>
    <row r="160" spans="1:8" x14ac:dyDescent="0.2">
      <c r="A160" s="1">
        <v>61</v>
      </c>
      <c r="B160" s="25" t="s">
        <v>184</v>
      </c>
      <c r="C160" s="1" t="s">
        <v>185</v>
      </c>
      <c r="D160" s="1" t="s">
        <v>470</v>
      </c>
      <c r="E160" s="4">
        <v>1</v>
      </c>
      <c r="F160" s="6">
        <v>0</v>
      </c>
      <c r="G160" s="6">
        <f>E160*F160</f>
        <v>0</v>
      </c>
    </row>
    <row r="162" spans="1:8" x14ac:dyDescent="0.2">
      <c r="A162" s="1">
        <v>62</v>
      </c>
      <c r="B162" s="25" t="s">
        <v>184</v>
      </c>
      <c r="C162" s="1" t="s">
        <v>186</v>
      </c>
      <c r="D162" s="1" t="s">
        <v>470</v>
      </c>
      <c r="E162" s="4">
        <v>1</v>
      </c>
      <c r="F162" s="6">
        <v>0</v>
      </c>
      <c r="G162" s="6">
        <f>E162*F162</f>
        <v>0</v>
      </c>
    </row>
    <row r="164" spans="1:8" x14ac:dyDescent="0.2">
      <c r="A164" s="1">
        <v>63</v>
      </c>
      <c r="B164" s="25" t="s">
        <v>184</v>
      </c>
      <c r="C164" s="1" t="s">
        <v>187</v>
      </c>
      <c r="D164" s="1" t="s">
        <v>470</v>
      </c>
      <c r="E164" s="4">
        <v>1</v>
      </c>
      <c r="F164" s="6">
        <v>0</v>
      </c>
      <c r="G164" s="6">
        <f>E164*F164</f>
        <v>0</v>
      </c>
    </row>
    <row r="166" spans="1:8" x14ac:dyDescent="0.2">
      <c r="A166" s="1">
        <v>64</v>
      </c>
      <c r="B166" s="25" t="s">
        <v>184</v>
      </c>
      <c r="C166" s="1" t="s">
        <v>188</v>
      </c>
      <c r="D166" s="1" t="s">
        <v>473</v>
      </c>
      <c r="E166" s="4">
        <v>1</v>
      </c>
      <c r="F166" s="6">
        <v>0</v>
      </c>
      <c r="G166" s="6">
        <f>E166*F166</f>
        <v>0</v>
      </c>
    </row>
    <row r="168" spans="1:8" x14ac:dyDescent="0.2">
      <c r="A168" s="39" t="s">
        <v>44</v>
      </c>
      <c r="B168" s="40"/>
      <c r="C168" s="40"/>
      <c r="D168" s="40"/>
      <c r="E168" s="41"/>
      <c r="F168" s="42"/>
      <c r="G168" s="43">
        <f>SUM(G160:G167)</f>
        <v>0</v>
      </c>
      <c r="H168" s="44">
        <f>SUM(H160:H167)</f>
        <v>0</v>
      </c>
    </row>
    <row r="169" spans="1:8" x14ac:dyDescent="0.2">
      <c r="B169" s="36" t="s">
        <v>35</v>
      </c>
    </row>
    <row r="170" spans="1:8" x14ac:dyDescent="0.2">
      <c r="A170" s="36">
        <v>762</v>
      </c>
      <c r="B170" s="36" t="s">
        <v>189</v>
      </c>
    </row>
    <row r="172" spans="1:8" x14ac:dyDescent="0.2">
      <c r="A172" s="1">
        <v>65</v>
      </c>
      <c r="B172" s="25" t="s">
        <v>190</v>
      </c>
      <c r="C172" s="1" t="s">
        <v>191</v>
      </c>
      <c r="D172" s="1" t="s">
        <v>39</v>
      </c>
      <c r="E172" s="4">
        <v>313</v>
      </c>
      <c r="F172" s="6">
        <v>0</v>
      </c>
      <c r="G172" s="6">
        <f>E172*F172</f>
        <v>0</v>
      </c>
    </row>
    <row r="173" spans="1:8" x14ac:dyDescent="0.2">
      <c r="C173" s="1" t="s">
        <v>192</v>
      </c>
    </row>
    <row r="174" spans="1:8" x14ac:dyDescent="0.2">
      <c r="A174" s="1">
        <v>66</v>
      </c>
      <c r="B174" s="25" t="s">
        <v>193</v>
      </c>
      <c r="C174" s="1" t="s">
        <v>191</v>
      </c>
      <c r="D174" s="1" t="s">
        <v>39</v>
      </c>
      <c r="E174" s="4">
        <v>313</v>
      </c>
      <c r="F174" s="6">
        <v>0</v>
      </c>
      <c r="G174" s="6">
        <f>E174*F174</f>
        <v>0</v>
      </c>
    </row>
    <row r="175" spans="1:8" x14ac:dyDescent="0.2">
      <c r="C175" s="1" t="s">
        <v>194</v>
      </c>
    </row>
    <row r="176" spans="1:8" x14ac:dyDescent="0.2">
      <c r="A176" s="1">
        <v>67</v>
      </c>
      <c r="B176" s="25" t="s">
        <v>195</v>
      </c>
      <c r="C176" s="1" t="s">
        <v>196</v>
      </c>
      <c r="D176" s="1" t="s">
        <v>65</v>
      </c>
      <c r="E176" s="4">
        <v>100</v>
      </c>
      <c r="F176" s="6">
        <v>0</v>
      </c>
      <c r="G176" s="6">
        <f>E176*F176</f>
        <v>0</v>
      </c>
      <c r="H176" s="4">
        <v>1.466</v>
      </c>
    </row>
    <row r="177" spans="1:8" x14ac:dyDescent="0.2">
      <c r="C177" s="1" t="s">
        <v>197</v>
      </c>
    </row>
    <row r="178" spans="1:8" x14ac:dyDescent="0.2">
      <c r="A178" s="1">
        <v>68</v>
      </c>
      <c r="B178" s="25" t="s">
        <v>198</v>
      </c>
      <c r="C178" s="1" t="s">
        <v>199</v>
      </c>
      <c r="D178" s="1" t="s">
        <v>65</v>
      </c>
      <c r="E178" s="4">
        <v>261.3</v>
      </c>
      <c r="F178" s="6">
        <v>0</v>
      </c>
      <c r="G178" s="6">
        <f>E178*F178</f>
        <v>0</v>
      </c>
      <c r="H178" s="4">
        <v>0.25868999999999998</v>
      </c>
    </row>
    <row r="179" spans="1:8" x14ac:dyDescent="0.2">
      <c r="C179" s="1" t="s">
        <v>200</v>
      </c>
    </row>
    <row r="180" spans="1:8" x14ac:dyDescent="0.2">
      <c r="A180" s="1">
        <v>69</v>
      </c>
      <c r="B180" s="25" t="s">
        <v>201</v>
      </c>
      <c r="C180" s="1" t="s">
        <v>202</v>
      </c>
      <c r="D180" s="1" t="s">
        <v>58</v>
      </c>
      <c r="E180" s="4">
        <v>1.03</v>
      </c>
      <c r="F180" s="6">
        <v>0</v>
      </c>
      <c r="G180" s="6">
        <f>E180*F180</f>
        <v>0</v>
      </c>
      <c r="H180" s="4">
        <v>0.5665</v>
      </c>
    </row>
    <row r="181" spans="1:8" x14ac:dyDescent="0.2">
      <c r="C181" s="1" t="s">
        <v>35</v>
      </c>
    </row>
    <row r="182" spans="1:8" x14ac:dyDescent="0.2">
      <c r="A182" s="1">
        <v>70</v>
      </c>
      <c r="B182" s="25" t="s">
        <v>203</v>
      </c>
      <c r="C182" s="1" t="s">
        <v>204</v>
      </c>
      <c r="D182" s="1" t="s">
        <v>39</v>
      </c>
      <c r="E182" s="4">
        <v>317</v>
      </c>
      <c r="F182" s="6">
        <v>0</v>
      </c>
      <c r="G182" s="6">
        <f>E182*F182</f>
        <v>0</v>
      </c>
    </row>
    <row r="183" spans="1:8" x14ac:dyDescent="0.2">
      <c r="C183" s="1" t="s">
        <v>205</v>
      </c>
    </row>
    <row r="184" spans="1:8" x14ac:dyDescent="0.2">
      <c r="A184" s="1">
        <v>71</v>
      </c>
      <c r="B184" s="25" t="s">
        <v>206</v>
      </c>
      <c r="C184" s="1" t="s">
        <v>207</v>
      </c>
      <c r="D184" s="1" t="s">
        <v>65</v>
      </c>
      <c r="E184" s="4">
        <v>490</v>
      </c>
      <c r="F184" s="6">
        <v>0</v>
      </c>
      <c r="G184" s="6">
        <f>E184*F184</f>
        <v>0</v>
      </c>
    </row>
    <row r="186" spans="1:8" x14ac:dyDescent="0.2">
      <c r="A186" s="1">
        <v>72</v>
      </c>
      <c r="B186" s="25" t="s">
        <v>206</v>
      </c>
      <c r="C186" s="1" t="s">
        <v>208</v>
      </c>
      <c r="D186" s="1" t="s">
        <v>65</v>
      </c>
      <c r="E186" s="4">
        <v>130</v>
      </c>
      <c r="F186" s="6">
        <v>0</v>
      </c>
      <c r="G186" s="6">
        <f>E186*F186</f>
        <v>0</v>
      </c>
    </row>
    <row r="187" spans="1:8" x14ac:dyDescent="0.2">
      <c r="C187" s="1" t="s">
        <v>35</v>
      </c>
    </row>
    <row r="188" spans="1:8" x14ac:dyDescent="0.2">
      <c r="A188" s="1">
        <v>73</v>
      </c>
      <c r="B188" s="25" t="s">
        <v>209</v>
      </c>
      <c r="C188" s="1" t="s">
        <v>210</v>
      </c>
      <c r="D188" s="1" t="s">
        <v>58</v>
      </c>
      <c r="E188" s="4">
        <v>3.528</v>
      </c>
      <c r="F188" s="6">
        <v>0</v>
      </c>
      <c r="G188" s="6">
        <f>E188*F188</f>
        <v>0</v>
      </c>
      <c r="H188" s="4">
        <v>1.9403999999999999</v>
      </c>
    </row>
    <row r="189" spans="1:8" x14ac:dyDescent="0.2">
      <c r="C189" s="1" t="s">
        <v>211</v>
      </c>
    </row>
    <row r="190" spans="1:8" x14ac:dyDescent="0.2">
      <c r="A190" s="1">
        <v>74</v>
      </c>
      <c r="B190" s="25" t="s">
        <v>212</v>
      </c>
      <c r="C190" s="1" t="s">
        <v>213</v>
      </c>
      <c r="D190" s="1" t="s">
        <v>39</v>
      </c>
      <c r="E190" s="4">
        <v>61</v>
      </c>
      <c r="F190" s="6">
        <v>0</v>
      </c>
      <c r="G190" s="6">
        <f>E190*F190</f>
        <v>0</v>
      </c>
      <c r="H190" s="4">
        <v>0.89487000000000005</v>
      </c>
    </row>
    <row r="191" spans="1:8" x14ac:dyDescent="0.2">
      <c r="C191" s="1" t="s">
        <v>214</v>
      </c>
    </row>
    <row r="192" spans="1:8" x14ac:dyDescent="0.2">
      <c r="A192" s="1">
        <v>75</v>
      </c>
      <c r="B192" s="25" t="s">
        <v>215</v>
      </c>
      <c r="C192" s="1" t="s">
        <v>216</v>
      </c>
      <c r="D192" s="1" t="s">
        <v>58</v>
      </c>
      <c r="E192" s="4">
        <v>7.46</v>
      </c>
      <c r="F192" s="6">
        <v>0</v>
      </c>
      <c r="G192" s="6">
        <f>E192*F192</f>
        <v>0</v>
      </c>
      <c r="H192" s="4">
        <v>0.17008999999999999</v>
      </c>
    </row>
    <row r="193" spans="1:8" x14ac:dyDescent="0.2">
      <c r="C193" s="1" t="s">
        <v>217</v>
      </c>
    </row>
    <row r="194" spans="1:8" x14ac:dyDescent="0.2">
      <c r="A194" s="1">
        <v>76</v>
      </c>
      <c r="B194" s="25" t="s">
        <v>218</v>
      </c>
      <c r="C194" s="1" t="s">
        <v>219</v>
      </c>
      <c r="D194" s="1" t="s">
        <v>111</v>
      </c>
      <c r="E194" s="4">
        <v>5.2969999999999997</v>
      </c>
      <c r="F194" s="6">
        <v>0</v>
      </c>
      <c r="G194" s="6">
        <f>E194*F194</f>
        <v>0</v>
      </c>
    </row>
    <row r="195" spans="1:8" x14ac:dyDescent="0.2">
      <c r="C195" s="1" t="s">
        <v>35</v>
      </c>
    </row>
    <row r="196" spans="1:8" x14ac:dyDescent="0.2">
      <c r="A196" s="39" t="s">
        <v>44</v>
      </c>
      <c r="B196" s="40"/>
      <c r="C196" s="40"/>
      <c r="D196" s="40"/>
      <c r="E196" s="41"/>
      <c r="F196" s="42"/>
      <c r="G196" s="43">
        <f>SUM(G172:G195)</f>
        <v>0</v>
      </c>
      <c r="H196" s="44">
        <f>SUM(H172:H195)</f>
        <v>5.2965499999999999</v>
      </c>
    </row>
    <row r="197" spans="1:8" x14ac:dyDescent="0.2">
      <c r="B197" s="36" t="s">
        <v>35</v>
      </c>
    </row>
    <row r="198" spans="1:8" x14ac:dyDescent="0.2">
      <c r="A198" s="36">
        <v>764</v>
      </c>
      <c r="B198" s="36" t="s">
        <v>220</v>
      </c>
    </row>
    <row r="200" spans="1:8" x14ac:dyDescent="0.2">
      <c r="A200" s="1">
        <v>77</v>
      </c>
      <c r="B200" s="25" t="s">
        <v>221</v>
      </c>
      <c r="C200" s="1" t="s">
        <v>222</v>
      </c>
      <c r="D200" s="1" t="s">
        <v>65</v>
      </c>
      <c r="E200" s="4">
        <v>30.7</v>
      </c>
      <c r="F200" s="6">
        <v>0</v>
      </c>
      <c r="G200" s="6">
        <f>E200*F200</f>
        <v>0</v>
      </c>
    </row>
    <row r="201" spans="1:8" x14ac:dyDescent="0.2">
      <c r="C201" s="1" t="s">
        <v>223</v>
      </c>
    </row>
    <row r="202" spans="1:8" x14ac:dyDescent="0.2">
      <c r="A202" s="1">
        <v>78</v>
      </c>
      <c r="B202" s="25" t="s">
        <v>224</v>
      </c>
      <c r="C202" s="1" t="s">
        <v>225</v>
      </c>
      <c r="D202" s="1" t="s">
        <v>96</v>
      </c>
      <c r="E202" s="4">
        <v>10</v>
      </c>
      <c r="F202" s="6">
        <v>0</v>
      </c>
      <c r="G202" s="6">
        <f>E202*F202</f>
        <v>0</v>
      </c>
    </row>
    <row r="203" spans="1:8" x14ac:dyDescent="0.2">
      <c r="C203" s="1" t="s">
        <v>226</v>
      </c>
    </row>
    <row r="204" spans="1:8" x14ac:dyDescent="0.2">
      <c r="A204" s="1">
        <v>79</v>
      </c>
      <c r="B204" s="25" t="s">
        <v>227</v>
      </c>
      <c r="C204" s="1" t="s">
        <v>228</v>
      </c>
      <c r="D204" s="1" t="s">
        <v>65</v>
      </c>
      <c r="E204" s="4">
        <v>51.08</v>
      </c>
      <c r="F204" s="6">
        <v>0</v>
      </c>
      <c r="G204" s="6">
        <f>E204*F204</f>
        <v>0</v>
      </c>
    </row>
    <row r="205" spans="1:8" x14ac:dyDescent="0.2">
      <c r="C205" s="1" t="s">
        <v>229</v>
      </c>
    </row>
    <row r="206" spans="1:8" x14ac:dyDescent="0.2">
      <c r="A206" s="1">
        <v>80</v>
      </c>
      <c r="B206" s="25" t="s">
        <v>230</v>
      </c>
      <c r="C206" s="1" t="s">
        <v>231</v>
      </c>
      <c r="D206" s="1" t="s">
        <v>39</v>
      </c>
      <c r="E206" s="4">
        <v>4</v>
      </c>
      <c r="F206" s="6">
        <v>0</v>
      </c>
      <c r="G206" s="6">
        <f>E206*F206</f>
        <v>0</v>
      </c>
    </row>
    <row r="207" spans="1:8" x14ac:dyDescent="0.2">
      <c r="C207" s="1" t="s">
        <v>232</v>
      </c>
    </row>
    <row r="208" spans="1:8" x14ac:dyDescent="0.2">
      <c r="A208" s="1">
        <v>81</v>
      </c>
      <c r="B208" s="25" t="s">
        <v>230</v>
      </c>
      <c r="C208" s="1" t="s">
        <v>233</v>
      </c>
      <c r="D208" s="1" t="s">
        <v>39</v>
      </c>
      <c r="E208" s="4">
        <v>7.08</v>
      </c>
      <c r="F208" s="6">
        <v>0</v>
      </c>
      <c r="G208" s="6">
        <f>E208*F208</f>
        <v>0</v>
      </c>
    </row>
    <row r="209" spans="1:7" x14ac:dyDescent="0.2">
      <c r="C209" s="1" t="s">
        <v>232</v>
      </c>
    </row>
    <row r="210" spans="1:7" x14ac:dyDescent="0.2">
      <c r="A210" s="1">
        <v>82</v>
      </c>
      <c r="B210" s="25" t="s">
        <v>234</v>
      </c>
      <c r="C210" s="1" t="s">
        <v>235</v>
      </c>
      <c r="D210" s="1" t="s">
        <v>96</v>
      </c>
      <c r="E210" s="4">
        <v>1</v>
      </c>
      <c r="F210" s="6">
        <v>0</v>
      </c>
      <c r="G210" s="6">
        <f>E210*F210</f>
        <v>0</v>
      </c>
    </row>
    <row r="211" spans="1:7" x14ac:dyDescent="0.2">
      <c r="C211" s="1" t="s">
        <v>226</v>
      </c>
    </row>
    <row r="212" spans="1:7" x14ac:dyDescent="0.2">
      <c r="A212" s="1">
        <v>83</v>
      </c>
      <c r="B212" s="25" t="s">
        <v>236</v>
      </c>
      <c r="C212" s="1" t="s">
        <v>237</v>
      </c>
      <c r="D212" s="1" t="s">
        <v>65</v>
      </c>
      <c r="E212" s="4">
        <v>9.9</v>
      </c>
      <c r="F212" s="6">
        <v>0</v>
      </c>
      <c r="G212" s="6">
        <f>E212*F212</f>
        <v>0</v>
      </c>
    </row>
    <row r="213" spans="1:7" x14ac:dyDescent="0.2">
      <c r="C213" s="1" t="s">
        <v>35</v>
      </c>
    </row>
    <row r="214" spans="1:7" x14ac:dyDescent="0.2">
      <c r="A214" s="1">
        <v>84</v>
      </c>
      <c r="B214" s="25" t="s">
        <v>238</v>
      </c>
      <c r="C214" s="1" t="s">
        <v>239</v>
      </c>
      <c r="D214" s="1" t="s">
        <v>65</v>
      </c>
      <c r="E214" s="4">
        <v>33.450000000000003</v>
      </c>
      <c r="F214" s="6">
        <v>0</v>
      </c>
      <c r="G214" s="6">
        <f>E214*F214</f>
        <v>0</v>
      </c>
    </row>
    <row r="215" spans="1:7" x14ac:dyDescent="0.2">
      <c r="C215" s="1" t="s">
        <v>35</v>
      </c>
    </row>
    <row r="216" spans="1:7" x14ac:dyDescent="0.2">
      <c r="A216" s="1">
        <v>85</v>
      </c>
      <c r="B216" s="25" t="s">
        <v>240</v>
      </c>
      <c r="C216" s="1" t="s">
        <v>241</v>
      </c>
      <c r="D216" s="1" t="s">
        <v>96</v>
      </c>
      <c r="E216" s="4">
        <v>10</v>
      </c>
      <c r="F216" s="6">
        <v>0</v>
      </c>
      <c r="G216" s="6">
        <f>E216*F216</f>
        <v>0</v>
      </c>
    </row>
    <row r="217" spans="1:7" x14ac:dyDescent="0.2">
      <c r="C217" s="1" t="s">
        <v>35</v>
      </c>
    </row>
    <row r="218" spans="1:7" x14ac:dyDescent="0.2">
      <c r="A218" s="1">
        <v>86</v>
      </c>
      <c r="B218" s="25" t="s">
        <v>242</v>
      </c>
      <c r="C218" s="1" t="s">
        <v>243</v>
      </c>
      <c r="D218" s="1" t="s">
        <v>96</v>
      </c>
      <c r="E218" s="4">
        <v>10</v>
      </c>
      <c r="F218" s="6">
        <v>0</v>
      </c>
      <c r="G218" s="6">
        <f>E218*F218</f>
        <v>0</v>
      </c>
    </row>
    <row r="219" spans="1:7" x14ac:dyDescent="0.2">
      <c r="C219" s="1" t="s">
        <v>35</v>
      </c>
    </row>
    <row r="220" spans="1:7" x14ac:dyDescent="0.2">
      <c r="A220" s="1">
        <v>87</v>
      </c>
      <c r="B220" s="25" t="s">
        <v>244</v>
      </c>
      <c r="C220" s="1" t="s">
        <v>245</v>
      </c>
      <c r="D220" s="1" t="s">
        <v>96</v>
      </c>
      <c r="E220" s="4">
        <v>1</v>
      </c>
      <c r="F220" s="6">
        <v>0</v>
      </c>
      <c r="G220" s="6">
        <f>E220*F220</f>
        <v>0</v>
      </c>
    </row>
    <row r="221" spans="1:7" x14ac:dyDescent="0.2">
      <c r="C221" s="1" t="s">
        <v>35</v>
      </c>
    </row>
    <row r="222" spans="1:7" x14ac:dyDescent="0.2">
      <c r="A222" s="1">
        <v>88</v>
      </c>
      <c r="B222" s="25" t="s">
        <v>246</v>
      </c>
      <c r="C222" s="1" t="s">
        <v>247</v>
      </c>
      <c r="D222" s="1" t="s">
        <v>39</v>
      </c>
      <c r="E222" s="4">
        <v>15.6</v>
      </c>
      <c r="F222" s="6">
        <v>0</v>
      </c>
      <c r="G222" s="6">
        <f>E222*F222</f>
        <v>0</v>
      </c>
    </row>
    <row r="223" spans="1:7" x14ac:dyDescent="0.2">
      <c r="C223" s="1" t="s">
        <v>248</v>
      </c>
    </row>
    <row r="224" spans="1:7" x14ac:dyDescent="0.2">
      <c r="A224" s="1">
        <v>89</v>
      </c>
      <c r="B224" s="25" t="s">
        <v>249</v>
      </c>
      <c r="C224" s="1" t="s">
        <v>250</v>
      </c>
      <c r="D224" s="1" t="s">
        <v>65</v>
      </c>
      <c r="E224" s="4">
        <v>45.22</v>
      </c>
      <c r="F224" s="6">
        <v>0</v>
      </c>
      <c r="G224" s="6">
        <f>E224*F224</f>
        <v>0</v>
      </c>
    </row>
    <row r="225" spans="1:8" x14ac:dyDescent="0.2">
      <c r="C225" s="1" t="s">
        <v>35</v>
      </c>
    </row>
    <row r="226" spans="1:8" x14ac:dyDescent="0.2">
      <c r="A226" s="1">
        <v>90</v>
      </c>
      <c r="B226" s="25" t="s">
        <v>251</v>
      </c>
      <c r="C226" s="1" t="s">
        <v>252</v>
      </c>
      <c r="D226" s="1" t="s">
        <v>65</v>
      </c>
      <c r="E226" s="4">
        <v>2E-3</v>
      </c>
      <c r="F226" s="6">
        <v>0</v>
      </c>
      <c r="G226" s="6">
        <f>E226*F226</f>
        <v>0</v>
      </c>
    </row>
    <row r="227" spans="1:8" x14ac:dyDescent="0.2">
      <c r="C227" s="1" t="s">
        <v>35</v>
      </c>
    </row>
    <row r="228" spans="1:8" x14ac:dyDescent="0.2">
      <c r="A228" s="1">
        <v>91</v>
      </c>
      <c r="B228" s="25" t="s">
        <v>253</v>
      </c>
      <c r="C228" s="1" t="s">
        <v>254</v>
      </c>
      <c r="D228" s="1" t="s">
        <v>65</v>
      </c>
      <c r="E228" s="4">
        <v>12.2</v>
      </c>
      <c r="F228" s="6">
        <v>0</v>
      </c>
      <c r="G228" s="6">
        <f>E228*F228</f>
        <v>0</v>
      </c>
    </row>
    <row r="229" spans="1:8" x14ac:dyDescent="0.2">
      <c r="C229" s="1" t="s">
        <v>35</v>
      </c>
    </row>
    <row r="230" spans="1:8" x14ac:dyDescent="0.2">
      <c r="A230" s="1">
        <v>92</v>
      </c>
      <c r="B230" s="25" t="s">
        <v>255</v>
      </c>
      <c r="C230" s="1" t="s">
        <v>256</v>
      </c>
      <c r="D230" s="1" t="s">
        <v>65</v>
      </c>
      <c r="E230" s="4">
        <v>41.8</v>
      </c>
      <c r="F230" s="6">
        <v>0</v>
      </c>
      <c r="G230" s="6">
        <f>E230*F230</f>
        <v>0</v>
      </c>
    </row>
    <row r="231" spans="1:8" x14ac:dyDescent="0.2">
      <c r="C231" s="1" t="s">
        <v>35</v>
      </c>
    </row>
    <row r="232" spans="1:8" x14ac:dyDescent="0.2">
      <c r="A232" s="1">
        <v>93</v>
      </c>
      <c r="B232" s="25" t="s">
        <v>257</v>
      </c>
      <c r="C232" s="1" t="s">
        <v>258</v>
      </c>
      <c r="D232" s="1" t="s">
        <v>96</v>
      </c>
      <c r="E232" s="4">
        <v>1</v>
      </c>
      <c r="F232" s="6">
        <v>0</v>
      </c>
      <c r="G232" s="6">
        <f>E232*F232</f>
        <v>0</v>
      </c>
    </row>
    <row r="233" spans="1:8" x14ac:dyDescent="0.2">
      <c r="C233" s="1" t="s">
        <v>35</v>
      </c>
    </row>
    <row r="234" spans="1:8" x14ac:dyDescent="0.2">
      <c r="A234" s="1">
        <v>94</v>
      </c>
      <c r="B234" s="25" t="s">
        <v>259</v>
      </c>
      <c r="C234" s="1" t="s">
        <v>260</v>
      </c>
      <c r="D234" s="1" t="s">
        <v>65</v>
      </c>
      <c r="E234" s="4">
        <v>9.9</v>
      </c>
      <c r="F234" s="6">
        <v>0</v>
      </c>
      <c r="G234" s="6">
        <f>E234*F234</f>
        <v>0</v>
      </c>
      <c r="H234" s="4">
        <v>3.3860000000000001E-2</v>
      </c>
    </row>
    <row r="235" spans="1:8" x14ac:dyDescent="0.2">
      <c r="C235" s="1" t="s">
        <v>261</v>
      </c>
    </row>
    <row r="236" spans="1:8" x14ac:dyDescent="0.2">
      <c r="A236" s="1">
        <v>95</v>
      </c>
      <c r="B236" s="25" t="s">
        <v>262</v>
      </c>
      <c r="C236" s="1" t="s">
        <v>263</v>
      </c>
      <c r="D236" s="1" t="s">
        <v>65</v>
      </c>
      <c r="E236" s="4">
        <v>33.450000000000003</v>
      </c>
      <c r="F236" s="6">
        <v>0</v>
      </c>
      <c r="G236" s="6">
        <f>E236*F236</f>
        <v>0</v>
      </c>
      <c r="H236" s="4">
        <v>0.10503</v>
      </c>
    </row>
    <row r="237" spans="1:8" x14ac:dyDescent="0.2">
      <c r="C237" s="1" t="s">
        <v>264</v>
      </c>
    </row>
    <row r="238" spans="1:8" x14ac:dyDescent="0.2">
      <c r="A238" s="1">
        <v>96</v>
      </c>
      <c r="B238" s="25" t="s">
        <v>265</v>
      </c>
      <c r="C238" s="1" t="s">
        <v>266</v>
      </c>
      <c r="D238" s="1" t="s">
        <v>96</v>
      </c>
      <c r="E238" s="4">
        <v>8</v>
      </c>
      <c r="F238" s="6">
        <v>0</v>
      </c>
      <c r="G238" s="6">
        <f>E238*F238</f>
        <v>0</v>
      </c>
      <c r="H238" s="4">
        <v>2.4879999999999999E-2</v>
      </c>
    </row>
    <row r="239" spans="1:8" x14ac:dyDescent="0.2">
      <c r="C239" s="1" t="s">
        <v>267</v>
      </c>
    </row>
    <row r="240" spans="1:8" x14ac:dyDescent="0.2">
      <c r="A240" s="1">
        <v>97</v>
      </c>
      <c r="B240" s="25" t="s">
        <v>268</v>
      </c>
      <c r="C240" s="1" t="s">
        <v>269</v>
      </c>
      <c r="D240" s="1" t="s">
        <v>96</v>
      </c>
      <c r="E240" s="4">
        <v>2</v>
      </c>
      <c r="F240" s="6">
        <v>0</v>
      </c>
      <c r="G240" s="6">
        <f>E240*F240</f>
        <v>0</v>
      </c>
      <c r="H240" s="4">
        <v>6.4000000000000003E-3</v>
      </c>
    </row>
    <row r="241" spans="1:8" x14ac:dyDescent="0.2">
      <c r="C241" s="1" t="s">
        <v>270</v>
      </c>
    </row>
    <row r="242" spans="1:8" x14ac:dyDescent="0.2">
      <c r="A242" s="1">
        <v>98</v>
      </c>
      <c r="B242" s="25" t="s">
        <v>271</v>
      </c>
      <c r="C242" s="1" t="s">
        <v>272</v>
      </c>
      <c r="D242" s="1" t="s">
        <v>65</v>
      </c>
      <c r="E242" s="4">
        <v>4</v>
      </c>
      <c r="F242" s="6">
        <v>0</v>
      </c>
      <c r="G242" s="6">
        <f>E242*F242</f>
        <v>0</v>
      </c>
      <c r="H242" s="4">
        <v>1.108E-2</v>
      </c>
    </row>
    <row r="243" spans="1:8" x14ac:dyDescent="0.2">
      <c r="C243" s="1" t="s">
        <v>273</v>
      </c>
    </row>
    <row r="244" spans="1:8" x14ac:dyDescent="0.2">
      <c r="A244" s="1">
        <v>99</v>
      </c>
      <c r="B244" s="25" t="s">
        <v>274</v>
      </c>
      <c r="C244" s="1" t="s">
        <v>275</v>
      </c>
      <c r="D244" s="1" t="s">
        <v>39</v>
      </c>
      <c r="E244" s="4">
        <v>15.6</v>
      </c>
      <c r="F244" s="6">
        <v>0</v>
      </c>
      <c r="G244" s="6">
        <f>E244*F244</f>
        <v>0</v>
      </c>
      <c r="H244" s="4">
        <v>0.15226000000000001</v>
      </c>
    </row>
    <row r="245" spans="1:8" x14ac:dyDescent="0.2">
      <c r="C245" s="1" t="s">
        <v>276</v>
      </c>
    </row>
    <row r="246" spans="1:8" x14ac:dyDescent="0.2">
      <c r="A246" s="1">
        <v>100</v>
      </c>
      <c r="B246" s="25" t="s">
        <v>277</v>
      </c>
      <c r="C246" s="1" t="s">
        <v>278</v>
      </c>
      <c r="D246" s="1" t="s">
        <v>65</v>
      </c>
      <c r="E246" s="4">
        <v>30.7</v>
      </c>
      <c r="F246" s="6">
        <v>0</v>
      </c>
      <c r="G246" s="6">
        <f>E246*F246</f>
        <v>0</v>
      </c>
      <c r="H246" s="4">
        <v>8.0740000000000006E-2</v>
      </c>
    </row>
    <row r="247" spans="1:8" x14ac:dyDescent="0.2">
      <c r="C247" s="1" t="s">
        <v>279</v>
      </c>
    </row>
    <row r="248" spans="1:8" x14ac:dyDescent="0.2">
      <c r="A248" s="1">
        <v>101</v>
      </c>
      <c r="B248" s="25" t="s">
        <v>280</v>
      </c>
      <c r="C248" s="1" t="s">
        <v>281</v>
      </c>
      <c r="D248" s="1" t="s">
        <v>65</v>
      </c>
      <c r="E248" s="4">
        <v>6.6</v>
      </c>
      <c r="F248" s="6">
        <v>0</v>
      </c>
      <c r="G248" s="6">
        <f>E248*F248</f>
        <v>0</v>
      </c>
      <c r="H248" s="4">
        <v>3.1220000000000001E-2</v>
      </c>
    </row>
    <row r="249" spans="1:8" x14ac:dyDescent="0.2">
      <c r="C249" s="1" t="s">
        <v>282</v>
      </c>
    </row>
    <row r="250" spans="1:8" x14ac:dyDescent="0.2">
      <c r="A250" s="1">
        <v>102</v>
      </c>
      <c r="B250" s="25" t="s">
        <v>280</v>
      </c>
      <c r="C250" s="1" t="s">
        <v>283</v>
      </c>
      <c r="D250" s="1" t="s">
        <v>65</v>
      </c>
      <c r="E250" s="4">
        <v>5.6</v>
      </c>
      <c r="F250" s="6">
        <v>0</v>
      </c>
      <c r="G250" s="6">
        <f>E250*F250</f>
        <v>0</v>
      </c>
      <c r="H250" s="4">
        <v>2.649E-2</v>
      </c>
    </row>
    <row r="251" spans="1:8" x14ac:dyDescent="0.2">
      <c r="C251" s="1" t="s">
        <v>284</v>
      </c>
    </row>
    <row r="252" spans="1:8" x14ac:dyDescent="0.2">
      <c r="A252" s="1">
        <v>103</v>
      </c>
      <c r="B252" s="25" t="s">
        <v>285</v>
      </c>
      <c r="C252" s="1" t="s">
        <v>286</v>
      </c>
      <c r="D252" s="1" t="s">
        <v>65</v>
      </c>
      <c r="E252" s="4">
        <v>51.08</v>
      </c>
      <c r="F252" s="6">
        <v>0</v>
      </c>
      <c r="G252" s="6">
        <f>E252*F252</f>
        <v>0</v>
      </c>
      <c r="H252" s="4">
        <v>0.27226</v>
      </c>
    </row>
    <row r="253" spans="1:8" x14ac:dyDescent="0.2">
      <c r="C253" s="1" t="s">
        <v>287</v>
      </c>
    </row>
    <row r="254" spans="1:8" x14ac:dyDescent="0.2">
      <c r="A254" s="1">
        <v>104</v>
      </c>
      <c r="B254" s="25" t="s">
        <v>288</v>
      </c>
      <c r="C254" s="1" t="s">
        <v>289</v>
      </c>
      <c r="D254" s="1" t="s">
        <v>65</v>
      </c>
      <c r="E254" s="4">
        <v>45.22</v>
      </c>
      <c r="F254" s="6">
        <v>0</v>
      </c>
      <c r="G254" s="6">
        <f>E254*F254</f>
        <v>0</v>
      </c>
      <c r="H254" s="4">
        <v>0.29844999999999999</v>
      </c>
    </row>
    <row r="255" spans="1:8" x14ac:dyDescent="0.2">
      <c r="C255" s="1" t="s">
        <v>290</v>
      </c>
    </row>
    <row r="256" spans="1:8" x14ac:dyDescent="0.2">
      <c r="A256" s="1">
        <v>105</v>
      </c>
      <c r="B256" s="25" t="s">
        <v>291</v>
      </c>
      <c r="C256" s="1" t="s">
        <v>292</v>
      </c>
      <c r="D256" s="1" t="s">
        <v>65</v>
      </c>
      <c r="E256" s="4">
        <v>41.8</v>
      </c>
      <c r="F256" s="6">
        <v>0</v>
      </c>
      <c r="G256" s="6">
        <f>E256*F256</f>
        <v>0</v>
      </c>
      <c r="H256" s="4">
        <v>0.31057000000000001</v>
      </c>
    </row>
    <row r="257" spans="1:8" x14ac:dyDescent="0.2">
      <c r="C257" s="1" t="s">
        <v>293</v>
      </c>
    </row>
    <row r="258" spans="1:8" x14ac:dyDescent="0.2">
      <c r="A258" s="1">
        <v>106</v>
      </c>
      <c r="B258" s="25" t="s">
        <v>294</v>
      </c>
      <c r="C258" s="1" t="s">
        <v>295</v>
      </c>
      <c r="D258" s="1" t="s">
        <v>39</v>
      </c>
      <c r="E258" s="4">
        <v>4</v>
      </c>
      <c r="F258" s="6">
        <v>0</v>
      </c>
      <c r="G258" s="6">
        <f>E258*F258</f>
        <v>0</v>
      </c>
      <c r="H258" s="4">
        <v>3.9199999999999999E-2</v>
      </c>
    </row>
    <row r="259" spans="1:8" x14ac:dyDescent="0.2">
      <c r="C259" s="1" t="s">
        <v>296</v>
      </c>
    </row>
    <row r="260" spans="1:8" x14ac:dyDescent="0.2">
      <c r="A260" s="1">
        <v>107</v>
      </c>
      <c r="B260" s="25" t="s">
        <v>297</v>
      </c>
      <c r="C260" s="1" t="s">
        <v>298</v>
      </c>
      <c r="D260" s="1" t="s">
        <v>39</v>
      </c>
      <c r="E260" s="4">
        <v>7.08</v>
      </c>
      <c r="F260" s="6">
        <v>0</v>
      </c>
      <c r="G260" s="6">
        <f>E260*F260</f>
        <v>0</v>
      </c>
      <c r="H260" s="4">
        <v>6.9379999999999997E-2</v>
      </c>
    </row>
    <row r="261" spans="1:8" x14ac:dyDescent="0.2">
      <c r="C261" s="1" t="s">
        <v>299</v>
      </c>
    </row>
    <row r="262" spans="1:8" x14ac:dyDescent="0.2">
      <c r="A262" s="1">
        <v>108</v>
      </c>
      <c r="B262" s="25" t="s">
        <v>300</v>
      </c>
      <c r="C262" s="1" t="s">
        <v>301</v>
      </c>
      <c r="D262" s="1" t="s">
        <v>111</v>
      </c>
      <c r="E262" s="4">
        <v>1.462</v>
      </c>
      <c r="F262" s="6">
        <v>0</v>
      </c>
      <c r="G262" s="6">
        <f>E262*F262</f>
        <v>0</v>
      </c>
    </row>
    <row r="263" spans="1:8" x14ac:dyDescent="0.2">
      <c r="C263" s="1" t="s">
        <v>302</v>
      </c>
    </row>
    <row r="264" spans="1:8" x14ac:dyDescent="0.2">
      <c r="A264" s="39" t="s">
        <v>44</v>
      </c>
      <c r="B264" s="40"/>
      <c r="C264" s="40"/>
      <c r="D264" s="40"/>
      <c r="E264" s="41"/>
      <c r="F264" s="42"/>
      <c r="G264" s="43">
        <f>SUM(G200:G263)</f>
        <v>0</v>
      </c>
      <c r="H264" s="44">
        <f>SUM(H200:H263)</f>
        <v>1.4618200000000001</v>
      </c>
    </row>
    <row r="265" spans="1:8" x14ac:dyDescent="0.2">
      <c r="B265" s="36" t="s">
        <v>35</v>
      </c>
    </row>
    <row r="266" spans="1:8" x14ac:dyDescent="0.2">
      <c r="A266" s="36">
        <v>765</v>
      </c>
      <c r="B266" s="36" t="s">
        <v>303</v>
      </c>
    </row>
    <row r="268" spans="1:8" x14ac:dyDescent="0.2">
      <c r="A268" s="1">
        <v>109</v>
      </c>
      <c r="B268" s="25" t="s">
        <v>304</v>
      </c>
      <c r="C268" s="1" t="s">
        <v>305</v>
      </c>
      <c r="D268" s="1" t="s">
        <v>39</v>
      </c>
      <c r="E268" s="4">
        <v>313</v>
      </c>
      <c r="F268" s="6">
        <v>0</v>
      </c>
      <c r="G268" s="6">
        <f>E268*F268</f>
        <v>0</v>
      </c>
    </row>
    <row r="269" spans="1:8" x14ac:dyDescent="0.2">
      <c r="C269" s="1" t="s">
        <v>306</v>
      </c>
    </row>
    <row r="270" spans="1:8" x14ac:dyDescent="0.2">
      <c r="A270" s="1">
        <v>110</v>
      </c>
      <c r="B270" s="25" t="s">
        <v>307</v>
      </c>
      <c r="C270" s="1" t="s">
        <v>308</v>
      </c>
      <c r="D270" s="1" t="s">
        <v>39</v>
      </c>
      <c r="E270" s="4">
        <v>313</v>
      </c>
      <c r="F270" s="6">
        <v>0</v>
      </c>
      <c r="G270" s="6">
        <f>E270*F270</f>
        <v>0</v>
      </c>
    </row>
    <row r="271" spans="1:8" x14ac:dyDescent="0.2">
      <c r="C271" s="1" t="s">
        <v>35</v>
      </c>
    </row>
    <row r="272" spans="1:8" x14ac:dyDescent="0.2">
      <c r="A272" s="1">
        <v>111</v>
      </c>
      <c r="B272" s="25" t="s">
        <v>309</v>
      </c>
      <c r="C272" s="1" t="s">
        <v>310</v>
      </c>
      <c r="D272" s="1" t="s">
        <v>65</v>
      </c>
      <c r="E272" s="4">
        <v>61.21</v>
      </c>
      <c r="F272" s="6">
        <v>0</v>
      </c>
      <c r="G272" s="6">
        <f>E272*F272</f>
        <v>0</v>
      </c>
    </row>
    <row r="273" spans="1:8" x14ac:dyDescent="0.2">
      <c r="C273" s="1" t="s">
        <v>35</v>
      </c>
    </row>
    <row r="274" spans="1:8" x14ac:dyDescent="0.2">
      <c r="A274" s="1">
        <v>112</v>
      </c>
      <c r="B274" s="25" t="s">
        <v>311</v>
      </c>
      <c r="C274" s="1" t="s">
        <v>312</v>
      </c>
      <c r="D274" s="1" t="s">
        <v>65</v>
      </c>
      <c r="E274" s="4">
        <v>61.21</v>
      </c>
      <c r="F274" s="6">
        <v>0</v>
      </c>
      <c r="G274" s="6">
        <f>E274*F274</f>
        <v>0</v>
      </c>
    </row>
    <row r="275" spans="1:8" x14ac:dyDescent="0.2">
      <c r="C275" s="1" t="s">
        <v>35</v>
      </c>
    </row>
    <row r="276" spans="1:8" x14ac:dyDescent="0.2">
      <c r="A276" s="1">
        <v>113</v>
      </c>
      <c r="B276" s="25" t="s">
        <v>313</v>
      </c>
      <c r="C276" s="1" t="s">
        <v>314</v>
      </c>
      <c r="D276" s="1" t="s">
        <v>65</v>
      </c>
      <c r="E276" s="4">
        <v>30.7</v>
      </c>
      <c r="F276" s="6">
        <v>0</v>
      </c>
      <c r="G276" s="6">
        <f>E276*F276</f>
        <v>0</v>
      </c>
      <c r="H276" s="4">
        <v>3.1E-4</v>
      </c>
    </row>
    <row r="277" spans="1:8" x14ac:dyDescent="0.2">
      <c r="C277" s="1" t="s">
        <v>35</v>
      </c>
    </row>
    <row r="278" spans="1:8" x14ac:dyDescent="0.2">
      <c r="A278" s="1">
        <v>114</v>
      </c>
      <c r="B278" s="25" t="s">
        <v>315</v>
      </c>
      <c r="C278" s="1" t="s">
        <v>316</v>
      </c>
      <c r="D278" s="1" t="s">
        <v>39</v>
      </c>
      <c r="E278" s="4">
        <v>317</v>
      </c>
      <c r="F278" s="6">
        <v>0</v>
      </c>
      <c r="G278" s="6">
        <f>E278*F278</f>
        <v>0</v>
      </c>
      <c r="H278" s="4">
        <v>2.33629</v>
      </c>
    </row>
    <row r="279" spans="1:8" x14ac:dyDescent="0.2">
      <c r="C279" s="1" t="s">
        <v>317</v>
      </c>
    </row>
    <row r="280" spans="1:8" x14ac:dyDescent="0.2">
      <c r="A280" s="1">
        <v>115</v>
      </c>
      <c r="B280" s="25" t="s">
        <v>318</v>
      </c>
      <c r="C280" s="1" t="s">
        <v>319</v>
      </c>
      <c r="D280" s="1" t="s">
        <v>65</v>
      </c>
      <c r="E280" s="4">
        <v>61.21</v>
      </c>
      <c r="F280" s="6">
        <v>0</v>
      </c>
      <c r="G280" s="6">
        <f>E280*F280</f>
        <v>0</v>
      </c>
      <c r="H280" s="4">
        <v>0.60843000000000003</v>
      </c>
    </row>
    <row r="281" spans="1:8" x14ac:dyDescent="0.2">
      <c r="C281" s="1" t="s">
        <v>320</v>
      </c>
    </row>
    <row r="282" spans="1:8" x14ac:dyDescent="0.2">
      <c r="A282" s="1">
        <v>116</v>
      </c>
      <c r="B282" s="25" t="s">
        <v>321</v>
      </c>
      <c r="C282" s="1" t="s">
        <v>319</v>
      </c>
      <c r="D282" s="1" t="s">
        <v>322</v>
      </c>
      <c r="E282" s="4">
        <v>4</v>
      </c>
      <c r="F282" s="6">
        <v>0</v>
      </c>
      <c r="G282" s="6">
        <f>E282*F282</f>
        <v>0</v>
      </c>
      <c r="H282" s="4">
        <v>4.1200000000000004E-3</v>
      </c>
    </row>
    <row r="283" spans="1:8" x14ac:dyDescent="0.2">
      <c r="C283" s="1" t="s">
        <v>323</v>
      </c>
    </row>
    <row r="284" spans="1:8" x14ac:dyDescent="0.2">
      <c r="A284" s="1">
        <v>117</v>
      </c>
      <c r="B284" s="25" t="s">
        <v>324</v>
      </c>
      <c r="C284" s="1" t="s">
        <v>319</v>
      </c>
      <c r="D284" s="1" t="s">
        <v>322</v>
      </c>
      <c r="E284" s="4">
        <v>6</v>
      </c>
      <c r="F284" s="6">
        <v>0</v>
      </c>
      <c r="G284" s="6">
        <f>E284*F284</f>
        <v>0</v>
      </c>
      <c r="H284" s="4">
        <v>6.1799999999999997E-3</v>
      </c>
    </row>
    <row r="285" spans="1:8" x14ac:dyDescent="0.2">
      <c r="C285" s="1" t="s">
        <v>325</v>
      </c>
    </row>
    <row r="286" spans="1:8" x14ac:dyDescent="0.2">
      <c r="A286" s="1">
        <v>118</v>
      </c>
      <c r="B286" s="25" t="s">
        <v>326</v>
      </c>
      <c r="C286" s="1" t="s">
        <v>327</v>
      </c>
      <c r="D286" s="1" t="s">
        <v>65</v>
      </c>
      <c r="E286" s="4">
        <v>35</v>
      </c>
      <c r="F286" s="6">
        <v>0</v>
      </c>
      <c r="G286" s="6">
        <f>E286*F286</f>
        <v>0</v>
      </c>
      <c r="H286" s="4">
        <v>2.1350000000000001E-2</v>
      </c>
    </row>
    <row r="288" spans="1:8" x14ac:dyDescent="0.2">
      <c r="A288" s="1">
        <v>119</v>
      </c>
      <c r="B288" s="25" t="s">
        <v>328</v>
      </c>
      <c r="C288" s="1" t="s">
        <v>319</v>
      </c>
      <c r="D288" s="1" t="s">
        <v>322</v>
      </c>
      <c r="E288" s="4">
        <v>2</v>
      </c>
      <c r="F288" s="6">
        <v>0</v>
      </c>
      <c r="G288" s="6">
        <f>E288*F288</f>
        <v>0</v>
      </c>
      <c r="H288" s="4">
        <v>2.0600000000000002E-3</v>
      </c>
    </row>
    <row r="289" spans="1:8" x14ac:dyDescent="0.2">
      <c r="C289" s="1" t="s">
        <v>329</v>
      </c>
    </row>
    <row r="290" spans="1:8" x14ac:dyDescent="0.2">
      <c r="A290" s="1">
        <v>120</v>
      </c>
      <c r="B290" s="25" t="s">
        <v>330</v>
      </c>
      <c r="C290" s="1" t="s">
        <v>319</v>
      </c>
      <c r="D290" s="1" t="s">
        <v>322</v>
      </c>
      <c r="E290" s="4">
        <v>57</v>
      </c>
      <c r="F290" s="6">
        <v>0</v>
      </c>
      <c r="G290" s="6">
        <f>E290*F290</f>
        <v>0</v>
      </c>
      <c r="H290" s="4">
        <v>0.11514000000000001</v>
      </c>
    </row>
    <row r="291" spans="1:8" x14ac:dyDescent="0.2">
      <c r="C291" s="1" t="s">
        <v>331</v>
      </c>
    </row>
    <row r="292" spans="1:8" x14ac:dyDescent="0.2">
      <c r="A292" s="1">
        <v>121</v>
      </c>
      <c r="B292" s="25" t="s">
        <v>332</v>
      </c>
      <c r="C292" s="1" t="s">
        <v>319</v>
      </c>
      <c r="D292" s="1" t="s">
        <v>322</v>
      </c>
      <c r="E292" s="4">
        <v>1</v>
      </c>
      <c r="F292" s="6">
        <v>0</v>
      </c>
      <c r="G292" s="6">
        <f>E292*F292</f>
        <v>0</v>
      </c>
      <c r="H292" s="4">
        <v>2.1199999999999999E-3</v>
      </c>
    </row>
    <row r="293" spans="1:8" x14ac:dyDescent="0.2">
      <c r="C293" s="1" t="s">
        <v>333</v>
      </c>
    </row>
    <row r="294" spans="1:8" x14ac:dyDescent="0.2">
      <c r="A294" s="1">
        <v>122</v>
      </c>
      <c r="B294" s="25" t="s">
        <v>334</v>
      </c>
      <c r="C294" s="1" t="s">
        <v>319</v>
      </c>
      <c r="D294" s="1" t="s">
        <v>322</v>
      </c>
      <c r="E294" s="4">
        <v>6</v>
      </c>
      <c r="F294" s="6">
        <v>0</v>
      </c>
      <c r="G294" s="6">
        <f>E294*F294</f>
        <v>0</v>
      </c>
      <c r="H294" s="4">
        <v>6.1199999999999996E-3</v>
      </c>
    </row>
    <row r="295" spans="1:8" x14ac:dyDescent="0.2">
      <c r="C295" s="1" t="s">
        <v>335</v>
      </c>
    </row>
    <row r="296" spans="1:8" x14ac:dyDescent="0.2">
      <c r="A296" s="1">
        <v>123</v>
      </c>
      <c r="B296" s="25" t="s">
        <v>336</v>
      </c>
      <c r="C296" s="1" t="s">
        <v>319</v>
      </c>
      <c r="D296" s="1" t="s">
        <v>322</v>
      </c>
      <c r="E296" s="4">
        <v>4</v>
      </c>
      <c r="F296" s="6">
        <v>0</v>
      </c>
      <c r="G296" s="6">
        <f>E296*F296</f>
        <v>0</v>
      </c>
      <c r="H296" s="4">
        <v>6.0800000000000003E-3</v>
      </c>
    </row>
    <row r="297" spans="1:8" x14ac:dyDescent="0.2">
      <c r="C297" s="1" t="s">
        <v>337</v>
      </c>
    </row>
    <row r="298" spans="1:8" x14ac:dyDescent="0.2">
      <c r="A298" s="1">
        <v>124</v>
      </c>
      <c r="B298" s="25" t="s">
        <v>313</v>
      </c>
      <c r="C298" s="1" t="s">
        <v>338</v>
      </c>
      <c r="D298" s="1" t="s">
        <v>65</v>
      </c>
      <c r="E298" s="4">
        <v>61.21</v>
      </c>
      <c r="F298" s="6">
        <v>0</v>
      </c>
      <c r="G298" s="6">
        <f>E298*F298</f>
        <v>0</v>
      </c>
      <c r="H298" s="4">
        <v>6.0999999999999997E-4</v>
      </c>
    </row>
    <row r="299" spans="1:8" x14ac:dyDescent="0.2">
      <c r="C299" s="1" t="s">
        <v>35</v>
      </c>
    </row>
    <row r="300" spans="1:8" x14ac:dyDescent="0.2">
      <c r="A300" s="1">
        <v>125</v>
      </c>
      <c r="B300" s="25" t="s">
        <v>339</v>
      </c>
      <c r="C300" s="1" t="s">
        <v>340</v>
      </c>
      <c r="D300" s="1" t="s">
        <v>96</v>
      </c>
      <c r="E300" s="4">
        <v>13</v>
      </c>
      <c r="F300" s="6">
        <v>0</v>
      </c>
      <c r="G300" s="6">
        <f>E300*F300</f>
        <v>0</v>
      </c>
      <c r="H300" s="4">
        <v>5.1999999999999998E-3</v>
      </c>
    </row>
    <row r="301" spans="1:8" x14ac:dyDescent="0.2">
      <c r="C301" s="1" t="s">
        <v>35</v>
      </c>
    </row>
    <row r="302" spans="1:8" x14ac:dyDescent="0.2">
      <c r="A302" s="1">
        <v>126</v>
      </c>
      <c r="B302" s="25" t="s">
        <v>341</v>
      </c>
      <c r="C302" s="1" t="s">
        <v>342</v>
      </c>
      <c r="D302" s="1" t="s">
        <v>65</v>
      </c>
      <c r="E302" s="4">
        <v>152</v>
      </c>
      <c r="F302" s="6">
        <v>0</v>
      </c>
      <c r="G302" s="6">
        <f>E302*F302</f>
        <v>0</v>
      </c>
    </row>
    <row r="303" spans="1:8" x14ac:dyDescent="0.2">
      <c r="C303" s="1" t="s">
        <v>343</v>
      </c>
    </row>
    <row r="304" spans="1:8" x14ac:dyDescent="0.2">
      <c r="A304" s="1">
        <v>127</v>
      </c>
      <c r="B304" s="25" t="s">
        <v>344</v>
      </c>
      <c r="C304" s="1" t="s">
        <v>345</v>
      </c>
      <c r="D304" s="1" t="s">
        <v>96</v>
      </c>
      <c r="E304" s="4">
        <v>152</v>
      </c>
      <c r="F304" s="6">
        <v>0</v>
      </c>
      <c r="G304" s="6">
        <f>E304*F304</f>
        <v>0</v>
      </c>
      <c r="H304" s="4">
        <v>7.6E-3</v>
      </c>
    </row>
    <row r="305" spans="1:8" x14ac:dyDescent="0.2">
      <c r="C305" s="1" t="s">
        <v>35</v>
      </c>
    </row>
    <row r="306" spans="1:8" x14ac:dyDescent="0.2">
      <c r="A306" s="1">
        <v>128</v>
      </c>
      <c r="B306" s="25" t="s">
        <v>313</v>
      </c>
      <c r="C306" s="1" t="s">
        <v>346</v>
      </c>
      <c r="D306" s="1" t="s">
        <v>65</v>
      </c>
      <c r="E306" s="4">
        <v>30.7</v>
      </c>
      <c r="F306" s="6">
        <v>0</v>
      </c>
      <c r="G306" s="6">
        <f>E306*F306</f>
        <v>0</v>
      </c>
      <c r="H306" s="4">
        <v>3.1E-4</v>
      </c>
    </row>
    <row r="307" spans="1:8" x14ac:dyDescent="0.2">
      <c r="C307" s="1" t="s">
        <v>35</v>
      </c>
    </row>
    <row r="308" spans="1:8" x14ac:dyDescent="0.2">
      <c r="A308" s="1">
        <v>129</v>
      </c>
      <c r="B308" s="25" t="s">
        <v>347</v>
      </c>
      <c r="C308" s="1" t="s">
        <v>348</v>
      </c>
      <c r="D308" s="1" t="s">
        <v>96</v>
      </c>
      <c r="E308" s="4">
        <v>7</v>
      </c>
      <c r="F308" s="6">
        <v>0</v>
      </c>
      <c r="G308" s="6">
        <f>E308*F308</f>
        <v>0</v>
      </c>
      <c r="H308" s="4">
        <v>1.6449999999999999E-2</v>
      </c>
    </row>
    <row r="309" spans="1:8" x14ac:dyDescent="0.2">
      <c r="C309" s="1" t="s">
        <v>35</v>
      </c>
    </row>
    <row r="310" spans="1:8" x14ac:dyDescent="0.2">
      <c r="A310" s="1">
        <v>130</v>
      </c>
      <c r="B310" s="25" t="s">
        <v>349</v>
      </c>
      <c r="C310" s="1" t="s">
        <v>350</v>
      </c>
      <c r="D310" s="1" t="s">
        <v>96</v>
      </c>
      <c r="E310" s="4">
        <v>117</v>
      </c>
      <c r="F310" s="6">
        <v>0</v>
      </c>
      <c r="G310" s="6">
        <f>E310*F310</f>
        <v>0</v>
      </c>
    </row>
    <row r="311" spans="1:8" x14ac:dyDescent="0.2">
      <c r="C311" s="1" t="s">
        <v>35</v>
      </c>
    </row>
    <row r="312" spans="1:8" x14ac:dyDescent="0.2">
      <c r="A312" s="1">
        <v>131</v>
      </c>
      <c r="B312" s="25" t="s">
        <v>351</v>
      </c>
      <c r="C312" s="1" t="s">
        <v>352</v>
      </c>
      <c r="D312" s="1" t="s">
        <v>96</v>
      </c>
      <c r="E312" s="4">
        <v>117</v>
      </c>
      <c r="F312" s="6">
        <v>0</v>
      </c>
      <c r="G312" s="6">
        <f>E312*F312</f>
        <v>0</v>
      </c>
      <c r="H312" s="4">
        <v>5.8500000000000003E-2</v>
      </c>
    </row>
    <row r="313" spans="1:8" x14ac:dyDescent="0.2">
      <c r="C313" s="1" t="s">
        <v>35</v>
      </c>
    </row>
    <row r="314" spans="1:8" x14ac:dyDescent="0.2">
      <c r="A314" s="1">
        <v>132</v>
      </c>
      <c r="B314" s="25" t="s">
        <v>353</v>
      </c>
      <c r="C314" s="1" t="s">
        <v>354</v>
      </c>
      <c r="D314" s="1" t="s">
        <v>65</v>
      </c>
      <c r="E314" s="4">
        <v>70.2</v>
      </c>
      <c r="F314" s="6">
        <v>0</v>
      </c>
      <c r="G314" s="6">
        <f>E314*F314</f>
        <v>0</v>
      </c>
      <c r="H314" s="4">
        <v>2.1099999999999999E-3</v>
      </c>
    </row>
    <row r="315" spans="1:8" x14ac:dyDescent="0.2">
      <c r="C315" s="1" t="s">
        <v>355</v>
      </c>
    </row>
    <row r="316" spans="1:8" x14ac:dyDescent="0.2">
      <c r="A316" s="1">
        <v>133</v>
      </c>
      <c r="B316" s="25" t="s">
        <v>356</v>
      </c>
      <c r="C316" s="1" t="s">
        <v>357</v>
      </c>
      <c r="D316" s="1" t="s">
        <v>96</v>
      </c>
      <c r="E316" s="4">
        <v>65</v>
      </c>
      <c r="F316" s="6">
        <v>0</v>
      </c>
      <c r="G316" s="6">
        <f>E316*F316</f>
        <v>0</v>
      </c>
      <c r="H316" s="4">
        <v>0.65</v>
      </c>
    </row>
    <row r="317" spans="1:8" x14ac:dyDescent="0.2">
      <c r="C317" s="1" t="s">
        <v>35</v>
      </c>
    </row>
    <row r="318" spans="1:8" x14ac:dyDescent="0.2">
      <c r="A318" s="1">
        <v>134</v>
      </c>
      <c r="B318" s="25" t="s">
        <v>358</v>
      </c>
      <c r="C318" s="1" t="s">
        <v>359</v>
      </c>
      <c r="D318" s="1" t="s">
        <v>360</v>
      </c>
      <c r="E318" s="4">
        <v>1</v>
      </c>
      <c r="F318" s="6">
        <v>0</v>
      </c>
      <c r="G318" s="6">
        <f>E318*F318</f>
        <v>0</v>
      </c>
      <c r="H318" s="4">
        <v>1.179E-2</v>
      </c>
    </row>
    <row r="319" spans="1:8" x14ac:dyDescent="0.2">
      <c r="C319" s="1" t="s">
        <v>361</v>
      </c>
    </row>
    <row r="320" spans="1:8" x14ac:dyDescent="0.2">
      <c r="A320" s="1">
        <v>135</v>
      </c>
      <c r="B320" s="25" t="s">
        <v>349</v>
      </c>
      <c r="C320" s="1" t="s">
        <v>362</v>
      </c>
      <c r="D320" s="1" t="s">
        <v>96</v>
      </c>
      <c r="E320" s="4">
        <v>2</v>
      </c>
      <c r="F320" s="6">
        <v>0</v>
      </c>
      <c r="G320" s="6">
        <f>E320*F320</f>
        <v>0</v>
      </c>
    </row>
    <row r="321" spans="1:8" x14ac:dyDescent="0.2">
      <c r="C321" s="1" t="s">
        <v>35</v>
      </c>
    </row>
    <row r="322" spans="1:8" x14ac:dyDescent="0.2">
      <c r="A322" s="1">
        <v>136</v>
      </c>
      <c r="B322" s="25" t="s">
        <v>363</v>
      </c>
      <c r="C322" s="1" t="s">
        <v>364</v>
      </c>
      <c r="D322" s="1" t="s">
        <v>96</v>
      </c>
      <c r="E322" s="4">
        <v>2</v>
      </c>
      <c r="F322" s="6">
        <v>0</v>
      </c>
      <c r="G322" s="6">
        <f>E322*F322</f>
        <v>0</v>
      </c>
      <c r="H322" s="4">
        <v>0.01</v>
      </c>
    </row>
    <row r="323" spans="1:8" x14ac:dyDescent="0.2">
      <c r="C323" s="1" t="s">
        <v>365</v>
      </c>
    </row>
    <row r="324" spans="1:8" x14ac:dyDescent="0.2">
      <c r="A324" s="1">
        <v>137</v>
      </c>
      <c r="B324" s="25" t="s">
        <v>366</v>
      </c>
      <c r="C324" s="1" t="s">
        <v>367</v>
      </c>
      <c r="D324" s="1" t="s">
        <v>96</v>
      </c>
      <c r="E324" s="4">
        <v>1</v>
      </c>
      <c r="F324" s="6">
        <v>0</v>
      </c>
      <c r="G324" s="6">
        <f>E324*F324</f>
        <v>0</v>
      </c>
      <c r="H324" s="4">
        <v>2.6700000000000001E-3</v>
      </c>
    </row>
    <row r="325" spans="1:8" x14ac:dyDescent="0.2">
      <c r="C325" s="1" t="s">
        <v>368</v>
      </c>
    </row>
    <row r="326" spans="1:8" x14ac:dyDescent="0.2">
      <c r="A326" s="1">
        <v>138</v>
      </c>
      <c r="B326" s="25" t="s">
        <v>369</v>
      </c>
      <c r="C326" s="1" t="s">
        <v>370</v>
      </c>
      <c r="D326" s="1" t="s">
        <v>96</v>
      </c>
      <c r="E326" s="4">
        <v>1</v>
      </c>
      <c r="F326" s="6">
        <v>0</v>
      </c>
      <c r="G326" s="6">
        <f>E326*F326</f>
        <v>0</v>
      </c>
      <c r="H326" s="4">
        <v>6.1999999999999998E-3</v>
      </c>
    </row>
    <row r="327" spans="1:8" x14ac:dyDescent="0.2">
      <c r="C327" s="1" t="s">
        <v>35</v>
      </c>
    </row>
    <row r="328" spans="1:8" x14ac:dyDescent="0.2">
      <c r="A328" s="1">
        <v>139</v>
      </c>
      <c r="B328" s="25" t="s">
        <v>371</v>
      </c>
      <c r="C328" s="1" t="s">
        <v>372</v>
      </c>
      <c r="D328" s="1" t="s">
        <v>96</v>
      </c>
      <c r="E328" s="4">
        <v>2</v>
      </c>
      <c r="F328" s="6">
        <v>0</v>
      </c>
      <c r="G328" s="6">
        <f>E328*F328</f>
        <v>0</v>
      </c>
      <c r="H328" s="4">
        <v>2E-3</v>
      </c>
    </row>
    <row r="329" spans="1:8" x14ac:dyDescent="0.2">
      <c r="C329" s="1" t="s">
        <v>35</v>
      </c>
    </row>
    <row r="330" spans="1:8" x14ac:dyDescent="0.2">
      <c r="A330" s="1">
        <v>140</v>
      </c>
      <c r="B330" s="25" t="s">
        <v>373</v>
      </c>
      <c r="C330" s="1" t="s">
        <v>374</v>
      </c>
      <c r="D330" s="1" t="s">
        <v>96</v>
      </c>
      <c r="E330" s="4">
        <v>20</v>
      </c>
      <c r="F330" s="6">
        <v>0</v>
      </c>
      <c r="G330" s="6">
        <f>E330*F330</f>
        <v>0</v>
      </c>
      <c r="H330" s="4">
        <v>7.4800000000000005E-2</v>
      </c>
    </row>
    <row r="331" spans="1:8" x14ac:dyDescent="0.2">
      <c r="C331" s="1" t="s">
        <v>375</v>
      </c>
    </row>
    <row r="332" spans="1:8" x14ac:dyDescent="0.2">
      <c r="A332" s="1">
        <v>141</v>
      </c>
      <c r="B332" s="25" t="s">
        <v>376</v>
      </c>
      <c r="C332" s="1" t="s">
        <v>377</v>
      </c>
      <c r="D332" s="1" t="s">
        <v>96</v>
      </c>
      <c r="E332" s="4">
        <v>6</v>
      </c>
      <c r="F332" s="6">
        <v>0</v>
      </c>
      <c r="G332" s="6">
        <f>E332*F332</f>
        <v>0</v>
      </c>
      <c r="H332" s="4">
        <v>3.9E-2</v>
      </c>
    </row>
    <row r="333" spans="1:8" x14ac:dyDescent="0.2">
      <c r="C333" s="1" t="s">
        <v>35</v>
      </c>
    </row>
    <row r="334" spans="1:8" x14ac:dyDescent="0.2">
      <c r="A334" s="1">
        <v>142</v>
      </c>
      <c r="B334" s="25" t="s">
        <v>378</v>
      </c>
      <c r="C334" s="1" t="s">
        <v>379</v>
      </c>
      <c r="D334" s="1" t="s">
        <v>111</v>
      </c>
      <c r="E334" s="4">
        <v>3.9950000000000001</v>
      </c>
      <c r="F334" s="6">
        <v>0</v>
      </c>
      <c r="G334" s="6">
        <f>E334*F334</f>
        <v>0</v>
      </c>
    </row>
    <row r="335" spans="1:8" x14ac:dyDescent="0.2">
      <c r="C335" s="1" t="s">
        <v>35</v>
      </c>
    </row>
    <row r="336" spans="1:8" x14ac:dyDescent="0.2">
      <c r="A336" s="39" t="s">
        <v>44</v>
      </c>
      <c r="B336" s="40"/>
      <c r="C336" s="40"/>
      <c r="D336" s="40"/>
      <c r="E336" s="41"/>
      <c r="F336" s="42"/>
      <c r="G336" s="43">
        <f>SUM(G268:G335)</f>
        <v>0</v>
      </c>
      <c r="H336" s="44">
        <f>SUM(H268:H335)</f>
        <v>3.9954399999999999</v>
      </c>
    </row>
    <row r="337" spans="1:8" x14ac:dyDescent="0.2">
      <c r="B337" s="36" t="s">
        <v>35</v>
      </c>
    </row>
    <row r="338" spans="1:8" x14ac:dyDescent="0.2">
      <c r="A338" s="36">
        <v>766</v>
      </c>
      <c r="B338" s="36" t="s">
        <v>380</v>
      </c>
    </row>
    <row r="340" spans="1:8" x14ac:dyDescent="0.2">
      <c r="A340" s="1">
        <v>143</v>
      </c>
      <c r="B340" s="25" t="s">
        <v>381</v>
      </c>
      <c r="C340" s="1" t="s">
        <v>382</v>
      </c>
      <c r="D340" s="1" t="s">
        <v>96</v>
      </c>
      <c r="E340" s="4">
        <v>2</v>
      </c>
      <c r="F340" s="6">
        <v>0</v>
      </c>
      <c r="G340" s="6">
        <f>E340*F340</f>
        <v>0</v>
      </c>
      <c r="H340" s="4">
        <v>4.0000000000000002E-4</v>
      </c>
    </row>
    <row r="341" spans="1:8" x14ac:dyDescent="0.2">
      <c r="C341" s="1" t="s">
        <v>383</v>
      </c>
    </row>
    <row r="342" spans="1:8" x14ac:dyDescent="0.2">
      <c r="A342" s="1">
        <v>144</v>
      </c>
      <c r="B342" s="25" t="s">
        <v>384</v>
      </c>
      <c r="C342" s="1" t="s">
        <v>382</v>
      </c>
      <c r="D342" s="1" t="s">
        <v>96</v>
      </c>
      <c r="E342" s="4">
        <v>4</v>
      </c>
      <c r="F342" s="6">
        <v>0</v>
      </c>
      <c r="G342" s="6">
        <f>E342*F342</f>
        <v>0</v>
      </c>
      <c r="H342" s="4">
        <v>8.0000000000000004E-4</v>
      </c>
    </row>
    <row r="343" spans="1:8" x14ac:dyDescent="0.2">
      <c r="C343" s="1" t="s">
        <v>385</v>
      </c>
    </row>
    <row r="344" spans="1:8" x14ac:dyDescent="0.2">
      <c r="A344" s="1">
        <v>145</v>
      </c>
      <c r="B344" s="25" t="s">
        <v>386</v>
      </c>
      <c r="C344" s="1" t="s">
        <v>387</v>
      </c>
      <c r="D344" s="1" t="s">
        <v>96</v>
      </c>
      <c r="E344" s="4">
        <v>2</v>
      </c>
      <c r="F344" s="6">
        <v>0</v>
      </c>
      <c r="G344" s="6">
        <f>E344*F344</f>
        <v>0</v>
      </c>
      <c r="H344" s="4">
        <v>4.0000000000000002E-4</v>
      </c>
    </row>
    <row r="345" spans="1:8" x14ac:dyDescent="0.2">
      <c r="C345" s="1" t="s">
        <v>388</v>
      </c>
    </row>
    <row r="346" spans="1:8" x14ac:dyDescent="0.2">
      <c r="A346" s="1">
        <v>146</v>
      </c>
      <c r="B346" s="25" t="s">
        <v>389</v>
      </c>
      <c r="C346" s="1" t="s">
        <v>390</v>
      </c>
      <c r="D346" s="1" t="s">
        <v>96</v>
      </c>
      <c r="E346" s="4">
        <v>2</v>
      </c>
      <c r="F346" s="6">
        <v>0</v>
      </c>
      <c r="G346" s="6">
        <f>E346*F346</f>
        <v>0</v>
      </c>
      <c r="H346" s="4">
        <v>1.6E-2</v>
      </c>
    </row>
    <row r="347" spans="1:8" x14ac:dyDescent="0.2">
      <c r="C347" s="1" t="s">
        <v>35</v>
      </c>
    </row>
    <row r="348" spans="1:8" x14ac:dyDescent="0.2">
      <c r="A348" s="1">
        <v>147</v>
      </c>
      <c r="B348" s="25" t="s">
        <v>391</v>
      </c>
      <c r="C348" s="1" t="s">
        <v>392</v>
      </c>
      <c r="D348" s="1" t="s">
        <v>96</v>
      </c>
      <c r="E348" s="4">
        <v>2</v>
      </c>
      <c r="F348" s="6">
        <v>0</v>
      </c>
      <c r="G348" s="6">
        <f>E348*F348</f>
        <v>0</v>
      </c>
      <c r="H348" s="4">
        <v>4.0000000000000001E-3</v>
      </c>
    </row>
    <row r="349" spans="1:8" x14ac:dyDescent="0.2">
      <c r="C349" s="1" t="s">
        <v>35</v>
      </c>
    </row>
    <row r="350" spans="1:8" x14ac:dyDescent="0.2">
      <c r="A350" s="1">
        <v>148</v>
      </c>
      <c r="B350" s="25" t="s">
        <v>393</v>
      </c>
      <c r="C350" s="1" t="s">
        <v>394</v>
      </c>
      <c r="D350" s="1" t="s">
        <v>96</v>
      </c>
      <c r="E350" s="4">
        <v>2</v>
      </c>
      <c r="F350" s="6">
        <v>0</v>
      </c>
      <c r="G350" s="6">
        <f>E350*F350</f>
        <v>0</v>
      </c>
      <c r="H350" s="4">
        <v>2E-3</v>
      </c>
    </row>
    <row r="351" spans="1:8" x14ac:dyDescent="0.2">
      <c r="C351" s="1" t="s">
        <v>35</v>
      </c>
    </row>
    <row r="352" spans="1:8" x14ac:dyDescent="0.2">
      <c r="A352" s="1">
        <v>149</v>
      </c>
      <c r="B352" s="25" t="s">
        <v>395</v>
      </c>
      <c r="C352" s="1" t="s">
        <v>396</v>
      </c>
      <c r="D352" s="1" t="s">
        <v>96</v>
      </c>
      <c r="E352" s="4">
        <v>2</v>
      </c>
      <c r="F352" s="6">
        <v>0</v>
      </c>
      <c r="G352" s="6">
        <f>E352*F352</f>
        <v>0</v>
      </c>
      <c r="H352" s="4">
        <v>2E-3</v>
      </c>
    </row>
    <row r="353" spans="1:8" x14ac:dyDescent="0.2">
      <c r="C353" s="1" t="s">
        <v>35</v>
      </c>
    </row>
    <row r="354" spans="1:8" x14ac:dyDescent="0.2">
      <c r="A354" s="1">
        <v>150</v>
      </c>
      <c r="B354" s="25" t="s">
        <v>397</v>
      </c>
      <c r="C354" s="1" t="s">
        <v>398</v>
      </c>
      <c r="D354" s="1" t="s">
        <v>96</v>
      </c>
      <c r="E354" s="4">
        <v>2</v>
      </c>
      <c r="F354" s="6">
        <v>0</v>
      </c>
      <c r="G354" s="6">
        <f>E354*F354</f>
        <v>0</v>
      </c>
      <c r="H354" s="4">
        <v>3.0000000000000001E-3</v>
      </c>
    </row>
    <row r="355" spans="1:8" x14ac:dyDescent="0.2">
      <c r="C355" s="1" t="s">
        <v>35</v>
      </c>
    </row>
    <row r="356" spans="1:8" x14ac:dyDescent="0.2">
      <c r="A356" s="1">
        <v>151</v>
      </c>
      <c r="B356" s="25" t="s">
        <v>399</v>
      </c>
      <c r="C356" s="1" t="s">
        <v>387</v>
      </c>
      <c r="D356" s="1" t="s">
        <v>96</v>
      </c>
      <c r="E356" s="4">
        <v>4</v>
      </c>
      <c r="F356" s="6">
        <v>0</v>
      </c>
      <c r="G356" s="6">
        <f>E356*F356</f>
        <v>0</v>
      </c>
      <c r="H356" s="4">
        <v>8.0000000000000004E-4</v>
      </c>
    </row>
    <row r="357" spans="1:8" x14ac:dyDescent="0.2">
      <c r="C357" s="1" t="s">
        <v>400</v>
      </c>
    </row>
    <row r="358" spans="1:8" x14ac:dyDescent="0.2">
      <c r="A358" s="1">
        <v>152</v>
      </c>
      <c r="B358" s="25" t="s">
        <v>401</v>
      </c>
      <c r="C358" s="1" t="s">
        <v>402</v>
      </c>
      <c r="D358" s="1" t="s">
        <v>96</v>
      </c>
      <c r="E358" s="4">
        <v>4</v>
      </c>
      <c r="F358" s="6">
        <v>0</v>
      </c>
      <c r="G358" s="6">
        <f>E358*F358</f>
        <v>0</v>
      </c>
      <c r="H358" s="4">
        <v>2.8000000000000001E-2</v>
      </c>
    </row>
    <row r="359" spans="1:8" x14ac:dyDescent="0.2">
      <c r="C359" s="1" t="s">
        <v>35</v>
      </c>
    </row>
    <row r="360" spans="1:8" x14ac:dyDescent="0.2">
      <c r="A360" s="1">
        <v>153</v>
      </c>
      <c r="B360" s="25" t="s">
        <v>403</v>
      </c>
      <c r="C360" s="1" t="s">
        <v>404</v>
      </c>
      <c r="D360" s="1" t="s">
        <v>96</v>
      </c>
      <c r="E360" s="4">
        <v>4</v>
      </c>
      <c r="F360" s="6">
        <v>0</v>
      </c>
      <c r="G360" s="6">
        <f>E360*F360</f>
        <v>0</v>
      </c>
      <c r="H360" s="4">
        <v>0.01</v>
      </c>
    </row>
    <row r="361" spans="1:8" x14ac:dyDescent="0.2">
      <c r="C361" s="1" t="s">
        <v>35</v>
      </c>
    </row>
    <row r="362" spans="1:8" x14ac:dyDescent="0.2">
      <c r="A362" s="1">
        <v>154</v>
      </c>
      <c r="B362" s="25" t="s">
        <v>405</v>
      </c>
      <c r="C362" s="1" t="s">
        <v>406</v>
      </c>
      <c r="D362" s="1" t="s">
        <v>96</v>
      </c>
      <c r="E362" s="4">
        <v>4</v>
      </c>
      <c r="F362" s="6">
        <v>0</v>
      </c>
      <c r="G362" s="6">
        <f>E362*F362</f>
        <v>0</v>
      </c>
      <c r="H362" s="4">
        <v>6.0000000000000001E-3</v>
      </c>
    </row>
    <row r="363" spans="1:8" x14ac:dyDescent="0.2">
      <c r="C363" s="1" t="s">
        <v>35</v>
      </c>
    </row>
    <row r="364" spans="1:8" x14ac:dyDescent="0.2">
      <c r="A364" s="1">
        <v>155</v>
      </c>
      <c r="B364" s="25" t="s">
        <v>395</v>
      </c>
      <c r="C364" s="1" t="s">
        <v>407</v>
      </c>
      <c r="D364" s="1" t="s">
        <v>96</v>
      </c>
      <c r="E364" s="4">
        <v>4</v>
      </c>
      <c r="F364" s="6">
        <v>0</v>
      </c>
      <c r="G364" s="6">
        <f>E364*F364</f>
        <v>0</v>
      </c>
      <c r="H364" s="4">
        <v>4.0000000000000001E-3</v>
      </c>
    </row>
    <row r="365" spans="1:8" x14ac:dyDescent="0.2">
      <c r="C365" s="1" t="s">
        <v>35</v>
      </c>
    </row>
    <row r="366" spans="1:8" x14ac:dyDescent="0.2">
      <c r="A366" s="1">
        <v>156</v>
      </c>
      <c r="B366" s="25" t="s">
        <v>397</v>
      </c>
      <c r="C366" s="1" t="s">
        <v>408</v>
      </c>
      <c r="D366" s="1" t="s">
        <v>96</v>
      </c>
      <c r="E366" s="4">
        <v>4</v>
      </c>
      <c r="F366" s="6">
        <v>0</v>
      </c>
      <c r="G366" s="6">
        <f>E366*F366</f>
        <v>0</v>
      </c>
      <c r="H366" s="4">
        <v>6.0000000000000001E-3</v>
      </c>
    </row>
    <row r="367" spans="1:8" x14ac:dyDescent="0.2">
      <c r="C367" s="1" t="s">
        <v>35</v>
      </c>
    </row>
    <row r="368" spans="1:8" x14ac:dyDescent="0.2">
      <c r="A368" s="1">
        <v>157</v>
      </c>
      <c r="B368" s="25" t="s">
        <v>409</v>
      </c>
      <c r="C368" s="1" t="s">
        <v>410</v>
      </c>
      <c r="D368" s="1" t="s">
        <v>111</v>
      </c>
      <c r="E368" s="4">
        <v>8.3000000000000004E-2</v>
      </c>
      <c r="F368" s="6">
        <v>0</v>
      </c>
      <c r="G368" s="6">
        <f>E368*F368</f>
        <v>0</v>
      </c>
    </row>
    <row r="369" spans="1:8" x14ac:dyDescent="0.2">
      <c r="C369" s="1" t="s">
        <v>35</v>
      </c>
    </row>
    <row r="370" spans="1:8" x14ac:dyDescent="0.2">
      <c r="A370" s="39" t="s">
        <v>44</v>
      </c>
      <c r="B370" s="40"/>
      <c r="C370" s="40"/>
      <c r="D370" s="40"/>
      <c r="E370" s="41"/>
      <c r="F370" s="42"/>
      <c r="G370" s="43">
        <f>SUM(G340:G369)</f>
        <v>0</v>
      </c>
      <c r="H370" s="44">
        <f>SUM(H340:H369)</f>
        <v>8.3400000000000016E-2</v>
      </c>
    </row>
    <row r="371" spans="1:8" x14ac:dyDescent="0.2">
      <c r="B371" s="36" t="s">
        <v>35</v>
      </c>
    </row>
    <row r="372" spans="1:8" x14ac:dyDescent="0.2">
      <c r="A372" s="36">
        <v>767</v>
      </c>
      <c r="B372" s="36" t="s">
        <v>411</v>
      </c>
    </row>
    <row r="374" spans="1:8" x14ac:dyDescent="0.2">
      <c r="A374" s="1">
        <v>158</v>
      </c>
      <c r="B374" s="25" t="s">
        <v>412</v>
      </c>
      <c r="C374" s="1" t="s">
        <v>413</v>
      </c>
      <c r="D374" s="1" t="s">
        <v>39</v>
      </c>
      <c r="E374" s="4">
        <v>13.6</v>
      </c>
      <c r="F374" s="6">
        <v>0</v>
      </c>
      <c r="G374" s="6">
        <f>E374*F374</f>
        <v>0</v>
      </c>
    </row>
    <row r="375" spans="1:8" x14ac:dyDescent="0.2">
      <c r="C375" s="1" t="s">
        <v>35</v>
      </c>
    </row>
    <row r="376" spans="1:8" x14ac:dyDescent="0.2">
      <c r="A376" s="1">
        <v>159</v>
      </c>
      <c r="B376" s="25" t="s">
        <v>414</v>
      </c>
      <c r="C376" s="1" t="s">
        <v>415</v>
      </c>
      <c r="D376" s="1" t="s">
        <v>39</v>
      </c>
      <c r="E376" s="4">
        <v>13.6</v>
      </c>
      <c r="F376" s="6">
        <v>0</v>
      </c>
      <c r="G376" s="6">
        <f>E376*F376</f>
        <v>0</v>
      </c>
    </row>
    <row r="377" spans="1:8" x14ac:dyDescent="0.2">
      <c r="C377" s="1" t="s">
        <v>35</v>
      </c>
    </row>
    <row r="378" spans="1:8" x14ac:dyDescent="0.2">
      <c r="A378" s="1">
        <v>160</v>
      </c>
      <c r="B378" s="25" t="s">
        <v>416</v>
      </c>
      <c r="C378" s="1" t="s">
        <v>417</v>
      </c>
      <c r="D378" s="1" t="s">
        <v>39</v>
      </c>
      <c r="E378" s="4">
        <v>14.4</v>
      </c>
      <c r="F378" s="6">
        <v>0</v>
      </c>
      <c r="G378" s="6">
        <f>E378*F378</f>
        <v>0</v>
      </c>
      <c r="H378" s="4">
        <v>0.20533999999999999</v>
      </c>
    </row>
    <row r="379" spans="1:8" x14ac:dyDescent="0.2">
      <c r="C379" s="1" t="s">
        <v>35</v>
      </c>
    </row>
    <row r="380" spans="1:8" x14ac:dyDescent="0.2">
      <c r="A380" s="1">
        <v>161</v>
      </c>
      <c r="B380" s="25" t="s">
        <v>416</v>
      </c>
      <c r="C380" s="1" t="s">
        <v>418</v>
      </c>
      <c r="D380" s="1" t="s">
        <v>39</v>
      </c>
      <c r="E380" s="4">
        <v>4</v>
      </c>
      <c r="F380" s="6">
        <v>0</v>
      </c>
      <c r="G380" s="6">
        <f>E380*F380</f>
        <v>0</v>
      </c>
      <c r="H380" s="4">
        <v>5.704E-2</v>
      </c>
    </row>
    <row r="381" spans="1:8" x14ac:dyDescent="0.2">
      <c r="C381" s="1" t="s">
        <v>35</v>
      </c>
    </row>
    <row r="382" spans="1:8" x14ac:dyDescent="0.2">
      <c r="A382" s="1">
        <v>162</v>
      </c>
      <c r="B382" s="25" t="s">
        <v>419</v>
      </c>
      <c r="C382" s="1" t="s">
        <v>420</v>
      </c>
      <c r="D382" s="1" t="s">
        <v>39</v>
      </c>
      <c r="E382" s="4">
        <v>18.399999999999999</v>
      </c>
      <c r="F382" s="6">
        <v>0</v>
      </c>
      <c r="G382" s="6">
        <f>E382*F382</f>
        <v>0</v>
      </c>
      <c r="H382" s="4">
        <v>2.5760000000000002E-2</v>
      </c>
    </row>
    <row r="383" spans="1:8" x14ac:dyDescent="0.2">
      <c r="C383" s="1" t="s">
        <v>35</v>
      </c>
    </row>
    <row r="384" spans="1:8" x14ac:dyDescent="0.2">
      <c r="A384" s="1">
        <v>163</v>
      </c>
      <c r="B384" s="25" t="s">
        <v>421</v>
      </c>
      <c r="C384" s="1" t="s">
        <v>422</v>
      </c>
      <c r="D384" s="1" t="s">
        <v>39</v>
      </c>
      <c r="E384" s="4">
        <v>18.399999999999999</v>
      </c>
      <c r="F384" s="6">
        <v>0</v>
      </c>
      <c r="G384" s="6">
        <f>E384*F384</f>
        <v>0</v>
      </c>
      <c r="H384" s="4">
        <v>3.6800000000000001E-3</v>
      </c>
    </row>
    <row r="386" spans="1:8" x14ac:dyDescent="0.2">
      <c r="A386" s="1">
        <v>164</v>
      </c>
      <c r="B386" s="25" t="s">
        <v>423</v>
      </c>
      <c r="C386" s="1" t="s">
        <v>424</v>
      </c>
      <c r="D386" s="1" t="s">
        <v>39</v>
      </c>
      <c r="E386" s="4">
        <v>20</v>
      </c>
      <c r="F386" s="6">
        <v>0</v>
      </c>
      <c r="G386" s="6">
        <f>E386*F386</f>
        <v>0</v>
      </c>
      <c r="H386" s="4">
        <v>5.5999999999999999E-3</v>
      </c>
    </row>
    <row r="387" spans="1:8" x14ac:dyDescent="0.2">
      <c r="C387" s="1" t="s">
        <v>425</v>
      </c>
    </row>
    <row r="388" spans="1:8" x14ac:dyDescent="0.2">
      <c r="A388" s="1">
        <v>165</v>
      </c>
      <c r="B388" s="25" t="s">
        <v>426</v>
      </c>
      <c r="C388" s="1" t="s">
        <v>427</v>
      </c>
      <c r="D388" s="1" t="s">
        <v>111</v>
      </c>
      <c r="E388" s="4">
        <v>0.29699999999999999</v>
      </c>
      <c r="F388" s="6">
        <v>0</v>
      </c>
      <c r="G388" s="6">
        <f>E388*F388</f>
        <v>0</v>
      </c>
    </row>
    <row r="389" spans="1:8" x14ac:dyDescent="0.2">
      <c r="C389" s="1" t="s">
        <v>35</v>
      </c>
    </row>
    <row r="390" spans="1:8" x14ac:dyDescent="0.2">
      <c r="A390" s="39" t="s">
        <v>44</v>
      </c>
      <c r="B390" s="40"/>
      <c r="C390" s="40"/>
      <c r="D390" s="40"/>
      <c r="E390" s="41"/>
      <c r="F390" s="42"/>
      <c r="G390" s="43">
        <f>SUM(G374:G389)</f>
        <v>0</v>
      </c>
      <c r="H390" s="44">
        <f>SUM(H374:H389)</f>
        <v>0.29742000000000002</v>
      </c>
    </row>
    <row r="391" spans="1:8" x14ac:dyDescent="0.2">
      <c r="B391" s="36" t="s">
        <v>35</v>
      </c>
    </row>
    <row r="392" spans="1:8" x14ac:dyDescent="0.2">
      <c r="A392" s="36">
        <v>781</v>
      </c>
      <c r="B392" s="36" t="s">
        <v>428</v>
      </c>
    </row>
    <row r="394" spans="1:8" x14ac:dyDescent="0.2">
      <c r="A394" s="1">
        <v>166</v>
      </c>
      <c r="B394" s="25" t="s">
        <v>429</v>
      </c>
      <c r="C394" s="1" t="s">
        <v>430</v>
      </c>
      <c r="D394" s="1" t="s">
        <v>39</v>
      </c>
      <c r="E394" s="4">
        <v>3</v>
      </c>
      <c r="F394" s="6">
        <v>0</v>
      </c>
      <c r="G394" s="6">
        <f>E394*F394</f>
        <v>0</v>
      </c>
      <c r="H394" s="4">
        <v>7.6499999999999997E-3</v>
      </c>
    </row>
    <row r="395" spans="1:8" x14ac:dyDescent="0.2">
      <c r="C395" s="1" t="s">
        <v>431</v>
      </c>
    </row>
    <row r="396" spans="1:8" x14ac:dyDescent="0.2">
      <c r="A396" s="1">
        <v>167</v>
      </c>
      <c r="B396" s="25" t="s">
        <v>432</v>
      </c>
      <c r="C396" s="1" t="s">
        <v>433</v>
      </c>
      <c r="D396" s="1" t="s">
        <v>39</v>
      </c>
      <c r="E396" s="4">
        <v>3</v>
      </c>
      <c r="F396" s="6">
        <v>0</v>
      </c>
      <c r="G396" s="6">
        <f>E396*F396</f>
        <v>0</v>
      </c>
    </row>
    <row r="397" spans="1:8" x14ac:dyDescent="0.2">
      <c r="C397" s="1" t="s">
        <v>35</v>
      </c>
    </row>
    <row r="398" spans="1:8" x14ac:dyDescent="0.2">
      <c r="A398" s="1">
        <v>168</v>
      </c>
      <c r="B398" s="25" t="s">
        <v>434</v>
      </c>
      <c r="C398" s="1" t="s">
        <v>435</v>
      </c>
      <c r="D398" s="1" t="s">
        <v>39</v>
      </c>
      <c r="E398" s="4">
        <v>3</v>
      </c>
      <c r="F398" s="6">
        <v>0</v>
      </c>
      <c r="G398" s="6">
        <f>E398*F398</f>
        <v>0</v>
      </c>
      <c r="H398" s="4">
        <v>8.0999999999999996E-3</v>
      </c>
    </row>
    <row r="399" spans="1:8" x14ac:dyDescent="0.2">
      <c r="C399" s="1" t="s">
        <v>436</v>
      </c>
    </row>
    <row r="400" spans="1:8" x14ac:dyDescent="0.2">
      <c r="A400" s="1">
        <v>169</v>
      </c>
      <c r="B400" s="25" t="s">
        <v>437</v>
      </c>
      <c r="C400" s="1" t="s">
        <v>438</v>
      </c>
      <c r="D400" s="1" t="s">
        <v>39</v>
      </c>
      <c r="E400" s="4">
        <v>4</v>
      </c>
      <c r="F400" s="6">
        <v>0</v>
      </c>
      <c r="G400" s="6">
        <f>E400*F400</f>
        <v>0</v>
      </c>
      <c r="H400" s="4">
        <v>8.4000000000000005E-2</v>
      </c>
    </row>
    <row r="401" spans="1:8" x14ac:dyDescent="0.2">
      <c r="C401" s="1" t="s">
        <v>35</v>
      </c>
    </row>
    <row r="402" spans="1:8" x14ac:dyDescent="0.2">
      <c r="A402" s="1">
        <v>170</v>
      </c>
      <c r="B402" s="25" t="s">
        <v>439</v>
      </c>
      <c r="C402" s="1" t="s">
        <v>440</v>
      </c>
      <c r="D402" s="1" t="s">
        <v>111</v>
      </c>
      <c r="E402" s="4">
        <v>0.1</v>
      </c>
      <c r="F402" s="6">
        <v>0</v>
      </c>
      <c r="G402" s="6">
        <f>E402*F402</f>
        <v>0</v>
      </c>
    </row>
    <row r="403" spans="1:8" x14ac:dyDescent="0.2">
      <c r="C403" s="1" t="s">
        <v>35</v>
      </c>
    </row>
    <row r="404" spans="1:8" x14ac:dyDescent="0.2">
      <c r="A404" s="39" t="s">
        <v>44</v>
      </c>
      <c r="B404" s="40"/>
      <c r="C404" s="40"/>
      <c r="D404" s="40"/>
      <c r="E404" s="41"/>
      <c r="F404" s="42"/>
      <c r="G404" s="43">
        <f>SUM(G394:G403)</f>
        <v>0</v>
      </c>
      <c r="H404" s="44">
        <f>SUM(H394:H403)</f>
        <v>9.9750000000000005E-2</v>
      </c>
    </row>
    <row r="405" spans="1:8" x14ac:dyDescent="0.2">
      <c r="B405" s="36" t="s">
        <v>35</v>
      </c>
    </row>
    <row r="406" spans="1:8" x14ac:dyDescent="0.2">
      <c r="A406" s="36">
        <v>783</v>
      </c>
      <c r="B406" s="36" t="s">
        <v>441</v>
      </c>
    </row>
    <row r="408" spans="1:8" x14ac:dyDescent="0.2">
      <c r="A408" s="1">
        <v>171</v>
      </c>
      <c r="B408" s="25" t="s">
        <v>442</v>
      </c>
      <c r="C408" s="1" t="s">
        <v>443</v>
      </c>
      <c r="D408" s="1" t="s">
        <v>39</v>
      </c>
      <c r="E408" s="4">
        <v>220.94399999999999</v>
      </c>
      <c r="F408" s="6">
        <v>0</v>
      </c>
      <c r="G408" s="6">
        <f>E408*F408</f>
        <v>0</v>
      </c>
      <c r="H408" s="4">
        <v>8.8400000000000006E-3</v>
      </c>
    </row>
    <row r="409" spans="1:8" x14ac:dyDescent="0.2">
      <c r="C409" s="1" t="s">
        <v>444</v>
      </c>
    </row>
    <row r="410" spans="1:8" x14ac:dyDescent="0.2">
      <c r="A410" s="1">
        <v>172</v>
      </c>
      <c r="B410" s="25" t="s">
        <v>445</v>
      </c>
      <c r="C410" s="1" t="s">
        <v>446</v>
      </c>
      <c r="D410" s="1" t="s">
        <v>39</v>
      </c>
      <c r="E410" s="4">
        <v>391.59899999999999</v>
      </c>
      <c r="F410" s="6">
        <v>0</v>
      </c>
      <c r="G410" s="6">
        <f>E410*F410</f>
        <v>0</v>
      </c>
      <c r="H410" s="4">
        <v>0.16447000000000001</v>
      </c>
    </row>
    <row r="411" spans="1:8" x14ac:dyDescent="0.2">
      <c r="C411" s="1" t="s">
        <v>447</v>
      </c>
    </row>
    <row r="412" spans="1:8" x14ac:dyDescent="0.2">
      <c r="A412" s="39" t="s">
        <v>44</v>
      </c>
      <c r="B412" s="40"/>
      <c r="C412" s="40"/>
      <c r="D412" s="40"/>
      <c r="E412" s="41"/>
      <c r="F412" s="42"/>
      <c r="G412" s="43">
        <f>SUM(G408:G411)</f>
        <v>0</v>
      </c>
      <c r="H412" s="44">
        <f>SUM(H408:H411)</f>
        <v>0.17331000000000002</v>
      </c>
    </row>
    <row r="413" spans="1:8" x14ac:dyDescent="0.2">
      <c r="B413" s="36" t="s">
        <v>35</v>
      </c>
    </row>
    <row r="414" spans="1:8" x14ac:dyDescent="0.2">
      <c r="A414" s="36">
        <v>784</v>
      </c>
      <c r="B414" s="36" t="s">
        <v>448</v>
      </c>
    </row>
    <row r="416" spans="1:8" x14ac:dyDescent="0.2">
      <c r="A416" s="1">
        <v>173</v>
      </c>
      <c r="B416" s="25" t="s">
        <v>449</v>
      </c>
      <c r="C416" s="1" t="s">
        <v>475</v>
      </c>
      <c r="D416" s="1" t="s">
        <v>39</v>
      </c>
      <c r="E416" s="4">
        <v>40.4</v>
      </c>
      <c r="F416" s="6">
        <v>0</v>
      </c>
      <c r="G416" s="6">
        <f>E416*F416</f>
        <v>0</v>
      </c>
      <c r="H416" s="4">
        <v>1.899E-2</v>
      </c>
    </row>
    <row r="417" spans="1:8" x14ac:dyDescent="0.2">
      <c r="C417" s="1" t="s">
        <v>450</v>
      </c>
    </row>
    <row r="418" spans="1:8" x14ac:dyDescent="0.2">
      <c r="A418" s="39" t="s">
        <v>44</v>
      </c>
      <c r="B418" s="40"/>
      <c r="C418" s="40"/>
      <c r="D418" s="40"/>
      <c r="E418" s="41"/>
      <c r="F418" s="42"/>
      <c r="G418" s="43">
        <f>SUM(G416:G417)</f>
        <v>0</v>
      </c>
      <c r="H418" s="44">
        <f>SUM(H416:H417)</f>
        <v>1.899E-2</v>
      </c>
    </row>
    <row r="419" spans="1:8" x14ac:dyDescent="0.2">
      <c r="B419" s="36" t="s">
        <v>35</v>
      </c>
    </row>
    <row r="420" spans="1:8" x14ac:dyDescent="0.2">
      <c r="A420" s="36">
        <v>900</v>
      </c>
      <c r="B420" s="36" t="s">
        <v>451</v>
      </c>
    </row>
    <row r="422" spans="1:8" x14ac:dyDescent="0.2">
      <c r="A422" s="1">
        <v>174</v>
      </c>
      <c r="B422" s="25" t="s">
        <v>91</v>
      </c>
      <c r="C422" s="1" t="s">
        <v>452</v>
      </c>
      <c r="D422" s="1" t="s">
        <v>470</v>
      </c>
      <c r="E422" s="4">
        <v>1</v>
      </c>
      <c r="F422" s="6">
        <v>0</v>
      </c>
      <c r="G422" s="6">
        <f>E422*F422</f>
        <v>0</v>
      </c>
    </row>
    <row r="424" spans="1:8" x14ac:dyDescent="0.2">
      <c r="A424" s="1">
        <v>175</v>
      </c>
      <c r="B424" s="25" t="s">
        <v>453</v>
      </c>
      <c r="C424" s="1" t="s">
        <v>454</v>
      </c>
      <c r="D424" s="1" t="s">
        <v>470</v>
      </c>
      <c r="E424" s="4">
        <v>1</v>
      </c>
      <c r="F424" s="6">
        <v>0</v>
      </c>
      <c r="G424" s="6">
        <f>E424*F424</f>
        <v>0</v>
      </c>
    </row>
    <row r="425" spans="1:8" x14ac:dyDescent="0.2">
      <c r="C425" s="1" t="s">
        <v>35</v>
      </c>
    </row>
    <row r="426" spans="1:8" x14ac:dyDescent="0.2">
      <c r="A426" s="1">
        <v>176</v>
      </c>
      <c r="B426" s="25" t="s">
        <v>453</v>
      </c>
      <c r="C426" s="1" t="s">
        <v>455</v>
      </c>
      <c r="D426" s="1" t="s">
        <v>470</v>
      </c>
      <c r="E426" s="4">
        <v>1</v>
      </c>
      <c r="F426" s="6">
        <v>0</v>
      </c>
      <c r="G426" s="6">
        <f>E426*F426</f>
        <v>0</v>
      </c>
    </row>
    <row r="427" spans="1:8" x14ac:dyDescent="0.2">
      <c r="C427" s="1" t="s">
        <v>35</v>
      </c>
    </row>
    <row r="428" spans="1:8" x14ac:dyDescent="0.2">
      <c r="A428" s="1">
        <v>177</v>
      </c>
      <c r="B428" s="25" t="s">
        <v>453</v>
      </c>
      <c r="C428" s="1" t="s">
        <v>456</v>
      </c>
      <c r="D428" s="1" t="s">
        <v>470</v>
      </c>
      <c r="E428" s="4">
        <v>1</v>
      </c>
      <c r="F428" s="6">
        <v>0</v>
      </c>
      <c r="G428" s="6">
        <f>E428*F428</f>
        <v>0</v>
      </c>
    </row>
    <row r="429" spans="1:8" x14ac:dyDescent="0.2">
      <c r="C429" s="1" t="s">
        <v>35</v>
      </c>
    </row>
    <row r="430" spans="1:8" x14ac:dyDescent="0.2">
      <c r="A430" s="39" t="s">
        <v>44</v>
      </c>
      <c r="B430" s="40"/>
      <c r="C430" s="40"/>
      <c r="D430" s="40"/>
      <c r="E430" s="41"/>
      <c r="F430" s="42"/>
      <c r="G430" s="43">
        <f>SUM(G422:G429)</f>
        <v>0</v>
      </c>
      <c r="H430" s="44">
        <f>SUM(H422:H429)</f>
        <v>0</v>
      </c>
    </row>
    <row r="431" spans="1:8" x14ac:dyDescent="0.2">
      <c r="B431" s="36" t="s">
        <v>35</v>
      </c>
    </row>
    <row r="432" spans="1:8" x14ac:dyDescent="0.2">
      <c r="A432" s="36">
        <v>998</v>
      </c>
      <c r="B432" s="36" t="s">
        <v>457</v>
      </c>
    </row>
    <row r="434" spans="1:8" x14ac:dyDescent="0.2">
      <c r="A434" s="1">
        <v>178</v>
      </c>
      <c r="B434" s="25" t="s">
        <v>458</v>
      </c>
      <c r="C434" s="1" t="s">
        <v>471</v>
      </c>
      <c r="D434" s="1" t="s">
        <v>470</v>
      </c>
      <c r="E434" s="4">
        <v>1</v>
      </c>
      <c r="F434" s="6">
        <v>0</v>
      </c>
      <c r="G434" s="6">
        <f>E434*F434</f>
        <v>0</v>
      </c>
    </row>
    <row r="436" spans="1:8" x14ac:dyDescent="0.2">
      <c r="A436" s="1">
        <v>179</v>
      </c>
      <c r="B436" s="25" t="s">
        <v>458</v>
      </c>
      <c r="C436" s="1" t="s">
        <v>472</v>
      </c>
      <c r="D436" s="1" t="s">
        <v>470</v>
      </c>
      <c r="E436" s="4">
        <v>1</v>
      </c>
      <c r="F436" s="6">
        <v>0</v>
      </c>
      <c r="G436" s="6">
        <f>E436*F436</f>
        <v>0</v>
      </c>
    </row>
    <row r="438" spans="1:8" x14ac:dyDescent="0.2">
      <c r="A438" s="39" t="s">
        <v>44</v>
      </c>
      <c r="B438" s="40"/>
      <c r="C438" s="40"/>
      <c r="D438" s="40"/>
      <c r="E438" s="41"/>
      <c r="F438" s="42"/>
      <c r="G438" s="43">
        <f>SUM(G434:G437)</f>
        <v>0</v>
      </c>
      <c r="H438" s="44">
        <f>SUM(H434:H437)</f>
        <v>0</v>
      </c>
    </row>
    <row r="440" spans="1:8" x14ac:dyDescent="0.2">
      <c r="A440" s="39" t="s">
        <v>459</v>
      </c>
      <c r="B440" s="52"/>
      <c r="C440" s="52"/>
      <c r="D440" s="52"/>
      <c r="E440" s="53" t="s">
        <v>460</v>
      </c>
      <c r="F440" s="53" t="s">
        <v>461</v>
      </c>
      <c r="G440" s="53" t="s">
        <v>462</v>
      </c>
      <c r="H440" s="54" t="s">
        <v>17</v>
      </c>
    </row>
    <row r="441" spans="1:8" x14ac:dyDescent="0.2">
      <c r="A441" s="37"/>
      <c r="B441" s="45" t="s">
        <v>33</v>
      </c>
      <c r="C441" s="45"/>
      <c r="D441" s="45"/>
      <c r="E441" s="55">
        <f>G441-F441</f>
        <v>0</v>
      </c>
      <c r="F441" s="55">
        <v>0</v>
      </c>
      <c r="G441" s="55">
        <f>SUMIF(A:A,"Oddíl celkem",G:G)</f>
        <v>0</v>
      </c>
      <c r="H441" s="56"/>
    </row>
    <row r="442" spans="1:8" x14ac:dyDescent="0.2">
      <c r="A442" s="46"/>
      <c r="B442" s="47" t="s">
        <v>463</v>
      </c>
      <c r="C442" s="47"/>
      <c r="D442" s="47"/>
      <c r="E442" s="57">
        <f>E441*0.15</f>
        <v>0</v>
      </c>
      <c r="F442" s="57">
        <f>F441*0.21</f>
        <v>0</v>
      </c>
      <c r="G442" s="57">
        <f>E442+F442</f>
        <v>0</v>
      </c>
      <c r="H442" s="58"/>
    </row>
    <row r="443" spans="1:8" x14ac:dyDescent="0.2">
      <c r="A443" s="37"/>
      <c r="B443" s="45"/>
      <c r="C443" s="45"/>
      <c r="D443" s="45"/>
      <c r="E443" s="38"/>
      <c r="F443" s="38"/>
      <c r="G443" s="38"/>
      <c r="H443" s="50"/>
    </row>
    <row r="444" spans="1:8" x14ac:dyDescent="0.2">
      <c r="A444" s="37"/>
      <c r="B444" s="45" t="s">
        <v>464</v>
      </c>
      <c r="C444" s="45"/>
      <c r="D444" s="45"/>
      <c r="E444" s="38">
        <f>E442+E441</f>
        <v>0</v>
      </c>
      <c r="F444" s="38">
        <f>F442+F441</f>
        <v>0</v>
      </c>
      <c r="G444" s="38">
        <f>G442+G441</f>
        <v>0</v>
      </c>
      <c r="H444" s="50">
        <f>SUMIF(A:A,"Oddíl celkem",H:H)</f>
        <v>19.879739999999998</v>
      </c>
    </row>
    <row r="445" spans="1:8" x14ac:dyDescent="0.2">
      <c r="A445" s="46"/>
      <c r="B445" s="47"/>
      <c r="C445" s="47"/>
      <c r="D445" s="47"/>
      <c r="E445" s="48"/>
      <c r="F445" s="49"/>
      <c r="G445" s="49"/>
      <c r="H445" s="51"/>
    </row>
  </sheetData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&amp;LIng. V. Braum&amp;CVÝKAZ VÝMĚR&amp;R&amp;8Datum  :     01.05.2016 &amp;10
    &amp;8                      Strana  :   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138"/>
  <sheetViews>
    <sheetView workbookViewId="0">
      <selection activeCell="B5" sqref="B5"/>
    </sheetView>
  </sheetViews>
  <sheetFormatPr defaultRowHeight="12.75" x14ac:dyDescent="0.2"/>
  <cols>
    <col min="1" max="1" width="11.140625" customWidth="1"/>
    <col min="2" max="2" width="44" customWidth="1"/>
    <col min="3" max="3" width="16.140625" style="32" customWidth="1"/>
    <col min="4" max="4" width="11.85546875" style="18" customWidth="1"/>
  </cols>
  <sheetData>
    <row r="1" spans="1:7" x14ac:dyDescent="0.2">
      <c r="A1" s="25" t="s">
        <v>469</v>
      </c>
      <c r="C1" s="29"/>
      <c r="D1" s="33">
        <v>42491</v>
      </c>
      <c r="E1" s="1"/>
      <c r="F1" s="1"/>
      <c r="G1" s="1"/>
    </row>
    <row r="2" spans="1:7" x14ac:dyDescent="0.2">
      <c r="A2" s="1"/>
      <c r="B2" s="14" t="s">
        <v>10</v>
      </c>
      <c r="C2" s="30"/>
      <c r="D2" s="4"/>
      <c r="E2" s="1"/>
      <c r="F2" s="1"/>
      <c r="G2" s="1"/>
    </row>
    <row r="3" spans="1:7" x14ac:dyDescent="0.2">
      <c r="A3" s="1"/>
      <c r="B3" s="14" t="s">
        <v>11</v>
      </c>
      <c r="C3" s="30"/>
      <c r="D3" s="4"/>
      <c r="E3" s="1"/>
      <c r="F3" s="1"/>
      <c r="G3" s="1"/>
    </row>
    <row r="4" spans="1:7" x14ac:dyDescent="0.2">
      <c r="A4" s="1" t="s">
        <v>12</v>
      </c>
      <c r="B4" s="25" t="str">
        <f>'Položkový rozpočet'!$C$1</f>
        <v xml:space="preserve">2523 - Byt.dům Husova 540, Nový Bor            </v>
      </c>
      <c r="C4" s="30"/>
      <c r="D4" s="4"/>
      <c r="E4" s="1"/>
      <c r="F4" s="1"/>
      <c r="G4" s="1"/>
    </row>
    <row r="5" spans="1:7" x14ac:dyDescent="0.2">
      <c r="A5" s="1" t="s">
        <v>13</v>
      </c>
      <c r="B5" s="25" t="str">
        <f>'Položkový rozpočet'!$C$2</f>
        <v xml:space="preserve">25230001 - Oprava střechy              </v>
      </c>
      <c r="C5" s="30"/>
      <c r="D5" s="4"/>
      <c r="E5" s="1"/>
      <c r="F5" s="1"/>
      <c r="G5" s="1"/>
    </row>
    <row r="6" spans="1:7" x14ac:dyDescent="0.2">
      <c r="A6" s="1"/>
      <c r="B6" s="1"/>
      <c r="C6" s="30"/>
      <c r="D6" s="4"/>
      <c r="E6" s="1"/>
      <c r="F6" s="1"/>
      <c r="G6" s="1"/>
    </row>
    <row r="7" spans="1:7" x14ac:dyDescent="0.2">
      <c r="A7" s="15" t="s">
        <v>14</v>
      </c>
      <c r="B7" s="16" t="s">
        <v>15</v>
      </c>
      <c r="C7" s="31" t="s">
        <v>16</v>
      </c>
      <c r="D7" s="17" t="s">
        <v>17</v>
      </c>
      <c r="E7" s="1"/>
      <c r="F7" s="1"/>
      <c r="G7" s="1"/>
    </row>
    <row r="8" spans="1:7" x14ac:dyDescent="0.2">
      <c r="B8" s="1"/>
      <c r="C8" s="30"/>
      <c r="D8" s="4"/>
      <c r="E8" s="1"/>
      <c r="F8" s="1"/>
      <c r="G8" s="1"/>
    </row>
    <row r="9" spans="1:7" x14ac:dyDescent="0.2">
      <c r="A9" s="19">
        <f>'Položkový rozpočet'!A6</f>
        <v>61</v>
      </c>
      <c r="B9" s="1" t="str">
        <f>'Položkový rozpočet'!B6</f>
        <v xml:space="preserve">UPRAVY POVRCHU VNITRNI                  </v>
      </c>
      <c r="C9" s="30">
        <f>'Položkový rozpočet'!G12</f>
        <v>0</v>
      </c>
      <c r="D9" s="4">
        <f>'Položkový rozpočet'!H12</f>
        <v>0.10421999999999999</v>
      </c>
      <c r="E9" s="1"/>
      <c r="F9" s="1"/>
      <c r="G9" s="1"/>
    </row>
    <row r="10" spans="1:7" s="1" customFormat="1" ht="11.25" x14ac:dyDescent="0.2">
      <c r="A10" s="1">
        <f>'Položkový rozpočet'!A14</f>
        <v>62</v>
      </c>
      <c r="B10" s="1" t="str">
        <f>'Položkový rozpočet'!B14</f>
        <v xml:space="preserve">UPRAVY POVRCHU VNEJSI                   </v>
      </c>
      <c r="C10" s="30">
        <f>'Položkový rozpočet'!G48</f>
        <v>0</v>
      </c>
      <c r="D10" s="4">
        <f>'Položkový rozpočet'!H48</f>
        <v>1.10982</v>
      </c>
    </row>
    <row r="11" spans="1:7" s="1" customFormat="1" ht="11.25" x14ac:dyDescent="0.2">
      <c r="A11" s="1">
        <f>'Položkový rozpočet'!A50</f>
        <v>94</v>
      </c>
      <c r="B11" s="1" t="str">
        <f>'Položkový rozpočet'!B50</f>
        <v xml:space="preserve">LESENI                                  </v>
      </c>
      <c r="C11" s="30">
        <f>'Položkový rozpočet'!G62</f>
        <v>0</v>
      </c>
      <c r="D11" s="4">
        <f>'Položkový rozpočet'!H62</f>
        <v>3.1546500000000002</v>
      </c>
    </row>
    <row r="12" spans="1:7" s="1" customFormat="1" ht="11.25" x14ac:dyDescent="0.2">
      <c r="A12" s="1">
        <f>'Položkový rozpočet'!A64</f>
        <v>95</v>
      </c>
      <c r="B12" s="1" t="str">
        <f>'Položkový rozpočet'!B64</f>
        <v xml:space="preserve">DOKONCUJICI KONSTRUKCE A PRACE          </v>
      </c>
      <c r="C12" s="30">
        <f>'Položkový rozpočet'!G72</f>
        <v>0</v>
      </c>
      <c r="D12" s="4">
        <f>'Položkový rozpočet'!H72</f>
        <v>0.43859999999999999</v>
      </c>
    </row>
    <row r="13" spans="1:7" s="1" customFormat="1" ht="11.25" x14ac:dyDescent="0.2">
      <c r="A13" s="1">
        <f>'Položkový rozpočet'!A74</f>
        <v>96</v>
      </c>
      <c r="B13" s="1" t="str">
        <f>'Položkový rozpočet'!B74</f>
        <v xml:space="preserve">BOURANI                                 </v>
      </c>
      <c r="C13" s="30">
        <f>'Položkový rozpočet'!G98</f>
        <v>0</v>
      </c>
      <c r="D13" s="4">
        <f>'Položkový rozpočet'!H98</f>
        <v>0</v>
      </c>
    </row>
    <row r="14" spans="1:7" s="1" customFormat="1" ht="11.25" x14ac:dyDescent="0.2">
      <c r="A14" s="1">
        <f>'Položkový rozpočet'!A100</f>
        <v>99</v>
      </c>
      <c r="B14" s="1" t="str">
        <f>'Položkový rozpočet'!B100</f>
        <v xml:space="preserve">PRESUN HMOT                             </v>
      </c>
      <c r="C14" s="30">
        <f>'Položkový rozpočet'!G104</f>
        <v>0</v>
      </c>
      <c r="D14" s="4">
        <f>'Položkový rozpočet'!H104</f>
        <v>0</v>
      </c>
    </row>
    <row r="15" spans="1:7" s="1" customFormat="1" ht="11.25" x14ac:dyDescent="0.2">
      <c r="A15" s="1">
        <f>'Položkový rozpočet'!A106</f>
        <v>712</v>
      </c>
      <c r="B15" s="1" t="str">
        <f>'Položkový rozpočet'!B106</f>
        <v xml:space="preserve">POVLAKOVE KRYTINY                       </v>
      </c>
      <c r="C15" s="30">
        <f>'Položkový rozpočet'!G126</f>
        <v>0</v>
      </c>
      <c r="D15" s="4">
        <f>'Položkový rozpočet'!H126</f>
        <v>0.41943999999999998</v>
      </c>
    </row>
    <row r="16" spans="1:7" s="1" customFormat="1" ht="11.25" x14ac:dyDescent="0.2">
      <c r="A16" s="1">
        <f>'Položkový rozpočet'!A128</f>
        <v>713</v>
      </c>
      <c r="B16" s="1" t="str">
        <f>'Položkový rozpočet'!B128</f>
        <v xml:space="preserve">IZOLACE TEPELNE                         </v>
      </c>
      <c r="C16" s="30">
        <f>'Položkový rozpočet'!G156</f>
        <v>0</v>
      </c>
      <c r="D16" s="4">
        <f>'Položkový rozpočet'!H156</f>
        <v>3.2263300000000004</v>
      </c>
    </row>
    <row r="17" spans="1:4" s="1" customFormat="1" ht="11.25" x14ac:dyDescent="0.2">
      <c r="A17" s="1">
        <f>'Položkový rozpočet'!A158</f>
        <v>740</v>
      </c>
      <c r="B17" s="1" t="str">
        <f>'Položkový rozpočet'!B158</f>
        <v xml:space="preserve">ELEKROINSTALACE                         </v>
      </c>
      <c r="C17" s="30">
        <f>'Položkový rozpočet'!G168</f>
        <v>0</v>
      </c>
      <c r="D17" s="4">
        <f>'Položkový rozpočet'!H168</f>
        <v>0</v>
      </c>
    </row>
    <row r="18" spans="1:4" s="1" customFormat="1" ht="11.25" x14ac:dyDescent="0.2">
      <c r="A18" s="1">
        <f>'Položkový rozpočet'!A170</f>
        <v>762</v>
      </c>
      <c r="B18" s="1" t="str">
        <f>'Položkový rozpočet'!B170</f>
        <v xml:space="preserve">KONSTRUKCE TESARSKE                     </v>
      </c>
      <c r="C18" s="30">
        <f>'Položkový rozpočet'!G196</f>
        <v>0</v>
      </c>
      <c r="D18" s="4">
        <f>'Položkový rozpočet'!H196</f>
        <v>5.2965499999999999</v>
      </c>
    </row>
    <row r="19" spans="1:4" s="1" customFormat="1" ht="11.25" x14ac:dyDescent="0.2">
      <c r="A19" s="1">
        <f>'Položkový rozpočet'!A198</f>
        <v>764</v>
      </c>
      <c r="B19" s="1" t="str">
        <f>'Položkový rozpočet'!B198</f>
        <v xml:space="preserve">KONSTRUKCE KLEMPIRSKE                   </v>
      </c>
      <c r="C19" s="30">
        <f>'Položkový rozpočet'!G264</f>
        <v>0</v>
      </c>
      <c r="D19" s="4">
        <f>'Položkový rozpočet'!H264</f>
        <v>1.4618200000000001</v>
      </c>
    </row>
    <row r="20" spans="1:4" s="1" customFormat="1" ht="11.25" x14ac:dyDescent="0.2">
      <c r="A20" s="1">
        <f>'Položkový rozpočet'!A266</f>
        <v>765</v>
      </c>
      <c r="B20" s="1" t="str">
        <f>'Položkový rozpočet'!B266</f>
        <v xml:space="preserve">KRYTINY TVRDE                           </v>
      </c>
      <c r="C20" s="30">
        <f>'Položkový rozpočet'!G336</f>
        <v>0</v>
      </c>
      <c r="D20" s="4">
        <f>'Položkový rozpočet'!H336</f>
        <v>3.9954399999999999</v>
      </c>
    </row>
    <row r="21" spans="1:4" s="1" customFormat="1" ht="11.25" x14ac:dyDescent="0.2">
      <c r="A21" s="1">
        <f>'Položkový rozpočet'!A338</f>
        <v>766</v>
      </c>
      <c r="B21" s="1" t="str">
        <f>'Položkový rozpočet'!B338</f>
        <v xml:space="preserve">KONSTRUKCE TRUHLARSKE                   </v>
      </c>
      <c r="C21" s="30">
        <f>'Položkový rozpočet'!G370</f>
        <v>0</v>
      </c>
      <c r="D21" s="4">
        <f>'Položkový rozpočet'!H370</f>
        <v>8.3400000000000016E-2</v>
      </c>
    </row>
    <row r="22" spans="1:4" s="1" customFormat="1" ht="11.25" x14ac:dyDescent="0.2">
      <c r="A22" s="1">
        <f>'Položkový rozpočet'!A372</f>
        <v>767</v>
      </c>
      <c r="B22" s="1" t="str">
        <f>'Položkový rozpočet'!B372</f>
        <v xml:space="preserve">KOVOVE STAV.DOPLNKOVE KONSTRUKCE        </v>
      </c>
      <c r="C22" s="30">
        <f>'Položkový rozpočet'!G390</f>
        <v>0</v>
      </c>
      <c r="D22" s="4">
        <f>'Položkový rozpočet'!H390</f>
        <v>0.29742000000000002</v>
      </c>
    </row>
    <row r="23" spans="1:4" s="1" customFormat="1" ht="11.25" x14ac:dyDescent="0.2">
      <c r="A23" s="1">
        <f>'Položkový rozpočet'!A392</f>
        <v>781</v>
      </c>
      <c r="B23" s="1" t="str">
        <f>'Položkový rozpočet'!B392</f>
        <v xml:space="preserve">OBKLADY KERAMICKE                       </v>
      </c>
      <c r="C23" s="30">
        <f>'Položkový rozpočet'!G404</f>
        <v>0</v>
      </c>
      <c r="D23" s="4">
        <f>'Položkový rozpočet'!H404</f>
        <v>9.9750000000000005E-2</v>
      </c>
    </row>
    <row r="24" spans="1:4" s="1" customFormat="1" ht="11.25" x14ac:dyDescent="0.2">
      <c r="A24" s="1">
        <f>'Položkový rozpočet'!A406</f>
        <v>783</v>
      </c>
      <c r="B24" s="1" t="str">
        <f>'Položkový rozpočet'!B406</f>
        <v xml:space="preserve">NATERY                                  </v>
      </c>
      <c r="C24" s="30">
        <f>'Položkový rozpočet'!G412</f>
        <v>0</v>
      </c>
      <c r="D24" s="4">
        <f>'Položkový rozpočet'!H412</f>
        <v>0.17331000000000002</v>
      </c>
    </row>
    <row r="25" spans="1:4" s="1" customFormat="1" ht="11.25" x14ac:dyDescent="0.2">
      <c r="A25" s="1">
        <f>'Položkový rozpočet'!A414</f>
        <v>784</v>
      </c>
      <c r="B25" s="1" t="str">
        <f>'Položkový rozpočet'!B414</f>
        <v xml:space="preserve">MALBY                                   </v>
      </c>
      <c r="C25" s="30">
        <f>'Položkový rozpočet'!G418</f>
        <v>0</v>
      </c>
      <c r="D25" s="4">
        <f>'Položkový rozpočet'!H418</f>
        <v>1.899E-2</v>
      </c>
    </row>
    <row r="26" spans="1:4" s="1" customFormat="1" ht="11.25" x14ac:dyDescent="0.2">
      <c r="A26" s="1">
        <f>'Položkový rozpočet'!A420</f>
        <v>900</v>
      </c>
      <c r="B26" s="1" t="str">
        <f>'Položkový rozpočet'!B420</f>
        <v xml:space="preserve">RUZNE                                   </v>
      </c>
      <c r="C26" s="30">
        <f>'Položkový rozpočet'!G430</f>
        <v>0</v>
      </c>
      <c r="D26" s="4">
        <f>'Položkový rozpočet'!H430</f>
        <v>0</v>
      </c>
    </row>
    <row r="27" spans="1:4" s="1" customFormat="1" ht="11.25" x14ac:dyDescent="0.2">
      <c r="A27" s="1">
        <f>'Položkový rozpočet'!A432</f>
        <v>998</v>
      </c>
      <c r="B27" s="1" t="str">
        <f>'Položkový rozpočet'!B432</f>
        <v xml:space="preserve">DOPOCTY PRIRAZEK                        </v>
      </c>
      <c r="C27" s="30">
        <f>'Položkový rozpočet'!G438</f>
        <v>0</v>
      </c>
      <c r="D27" s="4">
        <f>'Položkový rozpočet'!H438</f>
        <v>0</v>
      </c>
    </row>
    <row r="28" spans="1:4" s="1" customFormat="1" ht="11.25" x14ac:dyDescent="0.2">
      <c r="C28" s="30"/>
      <c r="D28" s="4"/>
    </row>
    <row r="29" spans="1:4" s="1" customFormat="1" ht="11.25" x14ac:dyDescent="0.2">
      <c r="A29" s="39" t="s">
        <v>459</v>
      </c>
      <c r="B29" s="52"/>
      <c r="C29" s="60" t="s">
        <v>8</v>
      </c>
      <c r="D29" s="61" t="s">
        <v>17</v>
      </c>
    </row>
    <row r="30" spans="1:4" s="1" customFormat="1" ht="11.25" x14ac:dyDescent="0.2">
      <c r="A30" s="37"/>
      <c r="B30" s="45" t="s">
        <v>33</v>
      </c>
      <c r="C30" s="62">
        <f>'Položkový rozpočet'!G441</f>
        <v>0</v>
      </c>
      <c r="D30" s="50"/>
    </row>
    <row r="31" spans="1:4" s="1" customFormat="1" ht="11.25" x14ac:dyDescent="0.2">
      <c r="A31" s="37"/>
      <c r="B31" s="45" t="s">
        <v>465</v>
      </c>
      <c r="C31" s="62">
        <f>'Položkový rozpočet'!E442</f>
        <v>0</v>
      </c>
      <c r="D31" s="50"/>
    </row>
    <row r="32" spans="1:4" s="1" customFormat="1" ht="11.25" x14ac:dyDescent="0.2">
      <c r="A32" s="46"/>
      <c r="B32" s="47" t="s">
        <v>466</v>
      </c>
      <c r="C32" s="63">
        <f>'Položkový rozpočet'!F442</f>
        <v>0</v>
      </c>
      <c r="D32" s="51"/>
    </row>
    <row r="33" spans="1:4" s="1" customFormat="1" ht="11.25" x14ac:dyDescent="0.2">
      <c r="A33" s="46"/>
      <c r="B33" s="47" t="s">
        <v>464</v>
      </c>
      <c r="C33" s="59">
        <f>C32+C31+C30</f>
        <v>0</v>
      </c>
      <c r="D33" s="51">
        <f>'Položkový rozpočet'!H444</f>
        <v>19.879739999999998</v>
      </c>
    </row>
    <row r="34" spans="1:4" s="1" customFormat="1" ht="11.25" x14ac:dyDescent="0.2">
      <c r="C34" s="30"/>
      <c r="D34" s="4"/>
    </row>
    <row r="35" spans="1:4" s="1" customFormat="1" ht="11.25" x14ac:dyDescent="0.2">
      <c r="C35" s="30"/>
      <c r="D35" s="4"/>
    </row>
    <row r="36" spans="1:4" s="1" customFormat="1" ht="11.25" x14ac:dyDescent="0.2">
      <c r="C36" s="30"/>
      <c r="D36" s="4"/>
    </row>
    <row r="37" spans="1:4" s="1" customFormat="1" ht="11.25" x14ac:dyDescent="0.2">
      <c r="C37" s="30"/>
      <c r="D37" s="4"/>
    </row>
    <row r="38" spans="1:4" s="1" customFormat="1" ht="11.25" x14ac:dyDescent="0.2">
      <c r="C38" s="30"/>
      <c r="D38" s="4"/>
    </row>
    <row r="39" spans="1:4" s="1" customFormat="1" ht="11.25" x14ac:dyDescent="0.2">
      <c r="C39" s="30"/>
      <c r="D39" s="4"/>
    </row>
    <row r="40" spans="1:4" s="1" customFormat="1" ht="11.25" x14ac:dyDescent="0.2">
      <c r="C40" s="30"/>
      <c r="D40" s="4"/>
    </row>
    <row r="41" spans="1:4" s="1" customFormat="1" ht="11.25" x14ac:dyDescent="0.2">
      <c r="C41" s="30"/>
      <c r="D41" s="4"/>
    </row>
    <row r="42" spans="1:4" s="1" customFormat="1" ht="11.25" x14ac:dyDescent="0.2">
      <c r="C42" s="30"/>
      <c r="D42" s="4"/>
    </row>
    <row r="43" spans="1:4" s="1" customFormat="1" ht="11.25" x14ac:dyDescent="0.2">
      <c r="C43" s="30"/>
      <c r="D43" s="4"/>
    </row>
    <row r="44" spans="1:4" s="1" customFormat="1" ht="11.25" x14ac:dyDescent="0.2">
      <c r="C44" s="30"/>
      <c r="D44" s="4"/>
    </row>
    <row r="45" spans="1:4" s="1" customFormat="1" ht="11.25" x14ac:dyDescent="0.2">
      <c r="C45" s="30"/>
      <c r="D45" s="4"/>
    </row>
    <row r="46" spans="1:4" s="1" customFormat="1" ht="11.25" x14ac:dyDescent="0.2">
      <c r="C46" s="30"/>
      <c r="D46" s="4"/>
    </row>
    <row r="47" spans="1:4" s="1" customFormat="1" ht="11.25" x14ac:dyDescent="0.2">
      <c r="C47" s="30"/>
      <c r="D47" s="4"/>
    </row>
    <row r="48" spans="1:4" s="1" customFormat="1" ht="11.25" x14ac:dyDescent="0.2">
      <c r="C48" s="30"/>
      <c r="D48" s="4"/>
    </row>
    <row r="49" spans="3:4" s="1" customFormat="1" ht="11.25" x14ac:dyDescent="0.2">
      <c r="C49" s="30"/>
      <c r="D49" s="4"/>
    </row>
    <row r="50" spans="3:4" s="1" customFormat="1" ht="11.25" x14ac:dyDescent="0.2">
      <c r="C50" s="30"/>
      <c r="D50" s="4"/>
    </row>
    <row r="51" spans="3:4" s="1" customFormat="1" ht="11.25" x14ac:dyDescent="0.2">
      <c r="C51" s="30"/>
      <c r="D51" s="4"/>
    </row>
    <row r="52" spans="3:4" s="1" customFormat="1" ht="11.25" x14ac:dyDescent="0.2">
      <c r="C52" s="30"/>
      <c r="D52" s="4"/>
    </row>
    <row r="53" spans="3:4" s="1" customFormat="1" ht="11.25" x14ac:dyDescent="0.2">
      <c r="C53" s="30"/>
      <c r="D53" s="4"/>
    </row>
    <row r="54" spans="3:4" s="1" customFormat="1" ht="11.25" x14ac:dyDescent="0.2">
      <c r="C54" s="30"/>
      <c r="D54" s="4"/>
    </row>
    <row r="55" spans="3:4" s="1" customFormat="1" ht="11.25" x14ac:dyDescent="0.2">
      <c r="C55" s="30"/>
      <c r="D55" s="4"/>
    </row>
    <row r="56" spans="3:4" s="1" customFormat="1" ht="11.25" x14ac:dyDescent="0.2">
      <c r="C56" s="30"/>
      <c r="D56" s="4"/>
    </row>
    <row r="57" spans="3:4" s="1" customFormat="1" ht="11.25" x14ac:dyDescent="0.2">
      <c r="C57" s="30"/>
      <c r="D57" s="4"/>
    </row>
    <row r="58" spans="3:4" s="1" customFormat="1" ht="11.25" x14ac:dyDescent="0.2">
      <c r="C58" s="30"/>
      <c r="D58" s="4"/>
    </row>
    <row r="59" spans="3:4" s="1" customFormat="1" ht="11.25" x14ac:dyDescent="0.2">
      <c r="C59" s="30"/>
      <c r="D59" s="4"/>
    </row>
    <row r="60" spans="3:4" s="1" customFormat="1" ht="11.25" x14ac:dyDescent="0.2">
      <c r="C60" s="30"/>
      <c r="D60" s="4"/>
    </row>
    <row r="61" spans="3:4" s="1" customFormat="1" ht="11.25" x14ac:dyDescent="0.2">
      <c r="C61" s="30"/>
      <c r="D61" s="4"/>
    </row>
    <row r="62" spans="3:4" s="1" customFormat="1" ht="11.25" x14ac:dyDescent="0.2">
      <c r="C62" s="30"/>
      <c r="D62" s="4"/>
    </row>
    <row r="63" spans="3:4" s="1" customFormat="1" ht="11.25" x14ac:dyDescent="0.2">
      <c r="C63" s="30"/>
      <c r="D63" s="4"/>
    </row>
    <row r="64" spans="3:4" s="1" customFormat="1" ht="11.25" x14ac:dyDescent="0.2">
      <c r="C64" s="30"/>
      <c r="D64" s="4"/>
    </row>
    <row r="65" spans="3:4" s="1" customFormat="1" ht="11.25" x14ac:dyDescent="0.2">
      <c r="C65" s="30"/>
      <c r="D65" s="4"/>
    </row>
    <row r="66" spans="3:4" s="1" customFormat="1" ht="11.25" x14ac:dyDescent="0.2">
      <c r="C66" s="30"/>
      <c r="D66" s="4"/>
    </row>
    <row r="67" spans="3:4" s="1" customFormat="1" ht="11.25" x14ac:dyDescent="0.2">
      <c r="C67" s="30"/>
      <c r="D67" s="4"/>
    </row>
    <row r="68" spans="3:4" s="1" customFormat="1" ht="11.25" x14ac:dyDescent="0.2">
      <c r="C68" s="30"/>
      <c r="D68" s="4"/>
    </row>
    <row r="69" spans="3:4" s="1" customFormat="1" ht="11.25" x14ac:dyDescent="0.2">
      <c r="C69" s="30"/>
      <c r="D69" s="4"/>
    </row>
    <row r="70" spans="3:4" s="1" customFormat="1" ht="11.25" x14ac:dyDescent="0.2">
      <c r="C70" s="30"/>
      <c r="D70" s="4"/>
    </row>
    <row r="71" spans="3:4" s="1" customFormat="1" ht="11.25" x14ac:dyDescent="0.2">
      <c r="C71" s="30"/>
      <c r="D71" s="4"/>
    </row>
    <row r="72" spans="3:4" s="1" customFormat="1" ht="11.25" x14ac:dyDescent="0.2">
      <c r="C72" s="30"/>
      <c r="D72" s="4"/>
    </row>
    <row r="73" spans="3:4" s="1" customFormat="1" ht="11.25" x14ac:dyDescent="0.2">
      <c r="C73" s="30"/>
      <c r="D73" s="4"/>
    </row>
    <row r="74" spans="3:4" s="1" customFormat="1" ht="11.25" x14ac:dyDescent="0.2">
      <c r="C74" s="30"/>
      <c r="D74" s="4"/>
    </row>
    <row r="75" spans="3:4" s="1" customFormat="1" ht="11.25" x14ac:dyDescent="0.2">
      <c r="C75" s="30"/>
      <c r="D75" s="4"/>
    </row>
    <row r="76" spans="3:4" s="1" customFormat="1" ht="11.25" x14ac:dyDescent="0.2">
      <c r="C76" s="30"/>
      <c r="D76" s="4"/>
    </row>
    <row r="77" spans="3:4" s="1" customFormat="1" ht="11.25" x14ac:dyDescent="0.2">
      <c r="C77" s="30"/>
      <c r="D77" s="4"/>
    </row>
    <row r="78" spans="3:4" s="1" customFormat="1" ht="11.25" x14ac:dyDescent="0.2">
      <c r="C78" s="30"/>
      <c r="D78" s="4"/>
    </row>
    <row r="79" spans="3:4" s="1" customFormat="1" ht="11.25" x14ac:dyDescent="0.2">
      <c r="C79" s="30"/>
      <c r="D79" s="4"/>
    </row>
    <row r="80" spans="3:4" s="1" customFormat="1" ht="11.25" x14ac:dyDescent="0.2">
      <c r="C80" s="30"/>
      <c r="D80" s="4"/>
    </row>
    <row r="81" spans="3:4" s="1" customFormat="1" ht="11.25" x14ac:dyDescent="0.2">
      <c r="C81" s="30"/>
      <c r="D81" s="4"/>
    </row>
    <row r="82" spans="3:4" s="1" customFormat="1" ht="11.25" x14ac:dyDescent="0.2">
      <c r="C82" s="30"/>
      <c r="D82" s="4"/>
    </row>
    <row r="83" spans="3:4" s="1" customFormat="1" ht="11.25" x14ac:dyDescent="0.2">
      <c r="C83" s="30"/>
      <c r="D83" s="4"/>
    </row>
    <row r="84" spans="3:4" s="1" customFormat="1" ht="11.25" x14ac:dyDescent="0.2">
      <c r="C84" s="30"/>
      <c r="D84" s="4"/>
    </row>
    <row r="85" spans="3:4" s="1" customFormat="1" ht="11.25" x14ac:dyDescent="0.2">
      <c r="C85" s="30"/>
      <c r="D85" s="4"/>
    </row>
    <row r="86" spans="3:4" s="1" customFormat="1" ht="11.25" x14ac:dyDescent="0.2">
      <c r="C86" s="30"/>
      <c r="D86" s="4"/>
    </row>
    <row r="87" spans="3:4" s="1" customFormat="1" ht="11.25" x14ac:dyDescent="0.2">
      <c r="C87" s="30"/>
      <c r="D87" s="4"/>
    </row>
    <row r="88" spans="3:4" s="1" customFormat="1" ht="11.25" x14ac:dyDescent="0.2">
      <c r="C88" s="30"/>
      <c r="D88" s="4"/>
    </row>
    <row r="89" spans="3:4" s="1" customFormat="1" ht="11.25" x14ac:dyDescent="0.2">
      <c r="C89" s="30"/>
      <c r="D89" s="4"/>
    </row>
    <row r="90" spans="3:4" s="1" customFormat="1" ht="11.25" x14ac:dyDescent="0.2">
      <c r="C90" s="30"/>
      <c r="D90" s="4"/>
    </row>
    <row r="91" spans="3:4" s="1" customFormat="1" ht="11.25" x14ac:dyDescent="0.2">
      <c r="C91" s="30"/>
      <c r="D91" s="4"/>
    </row>
    <row r="92" spans="3:4" s="1" customFormat="1" ht="11.25" x14ac:dyDescent="0.2">
      <c r="C92" s="30"/>
      <c r="D92" s="4"/>
    </row>
    <row r="93" spans="3:4" s="1" customFormat="1" ht="11.25" x14ac:dyDescent="0.2">
      <c r="C93" s="30"/>
      <c r="D93" s="4"/>
    </row>
    <row r="94" spans="3:4" s="1" customFormat="1" ht="11.25" x14ac:dyDescent="0.2">
      <c r="C94" s="30"/>
      <c r="D94" s="4"/>
    </row>
    <row r="95" spans="3:4" s="1" customFormat="1" ht="11.25" x14ac:dyDescent="0.2">
      <c r="C95" s="30"/>
      <c r="D95" s="4"/>
    </row>
    <row r="96" spans="3:4" s="1" customFormat="1" ht="11.25" x14ac:dyDescent="0.2">
      <c r="C96" s="30"/>
      <c r="D96" s="4"/>
    </row>
    <row r="97" spans="3:4" s="1" customFormat="1" ht="11.25" x14ac:dyDescent="0.2">
      <c r="C97" s="30"/>
      <c r="D97" s="4"/>
    </row>
    <row r="98" spans="3:4" s="1" customFormat="1" ht="11.25" x14ac:dyDescent="0.2">
      <c r="C98" s="30"/>
      <c r="D98" s="4"/>
    </row>
    <row r="99" spans="3:4" s="1" customFormat="1" ht="11.25" x14ac:dyDescent="0.2">
      <c r="C99" s="30"/>
      <c r="D99" s="4"/>
    </row>
    <row r="100" spans="3:4" s="1" customFormat="1" ht="11.25" x14ac:dyDescent="0.2">
      <c r="C100" s="30"/>
      <c r="D100" s="4"/>
    </row>
    <row r="101" spans="3:4" s="1" customFormat="1" ht="11.25" x14ac:dyDescent="0.2">
      <c r="C101" s="30"/>
      <c r="D101" s="4"/>
    </row>
    <row r="102" spans="3:4" s="1" customFormat="1" ht="11.25" x14ac:dyDescent="0.2">
      <c r="C102" s="30"/>
      <c r="D102" s="4"/>
    </row>
    <row r="103" spans="3:4" s="1" customFormat="1" ht="11.25" x14ac:dyDescent="0.2">
      <c r="C103" s="30"/>
      <c r="D103" s="4"/>
    </row>
    <row r="104" spans="3:4" s="1" customFormat="1" ht="11.25" x14ac:dyDescent="0.2">
      <c r="C104" s="30"/>
      <c r="D104" s="4"/>
    </row>
    <row r="105" spans="3:4" s="1" customFormat="1" ht="11.25" x14ac:dyDescent="0.2">
      <c r="C105" s="30"/>
      <c r="D105" s="4"/>
    </row>
    <row r="106" spans="3:4" s="1" customFormat="1" ht="11.25" x14ac:dyDescent="0.2">
      <c r="C106" s="30"/>
      <c r="D106" s="4"/>
    </row>
    <row r="107" spans="3:4" s="1" customFormat="1" ht="11.25" x14ac:dyDescent="0.2">
      <c r="C107" s="30"/>
      <c r="D107" s="4"/>
    </row>
    <row r="108" spans="3:4" s="1" customFormat="1" ht="11.25" x14ac:dyDescent="0.2">
      <c r="C108" s="30"/>
      <c r="D108" s="4"/>
    </row>
    <row r="109" spans="3:4" s="1" customFormat="1" ht="11.25" x14ac:dyDescent="0.2">
      <c r="C109" s="30"/>
      <c r="D109" s="4"/>
    </row>
    <row r="110" spans="3:4" s="1" customFormat="1" ht="11.25" x14ac:dyDescent="0.2">
      <c r="C110" s="30"/>
      <c r="D110" s="4"/>
    </row>
    <row r="111" spans="3:4" s="1" customFormat="1" ht="11.25" x14ac:dyDescent="0.2">
      <c r="C111" s="30"/>
      <c r="D111" s="4"/>
    </row>
    <row r="112" spans="3:4" s="1" customFormat="1" ht="11.25" x14ac:dyDescent="0.2">
      <c r="C112" s="30"/>
      <c r="D112" s="4"/>
    </row>
    <row r="113" spans="3:4" s="1" customFormat="1" ht="11.25" x14ac:dyDescent="0.2">
      <c r="C113" s="30"/>
      <c r="D113" s="4"/>
    </row>
    <row r="114" spans="3:4" s="1" customFormat="1" ht="11.25" x14ac:dyDescent="0.2">
      <c r="C114" s="30"/>
      <c r="D114" s="4"/>
    </row>
    <row r="115" spans="3:4" s="1" customFormat="1" ht="11.25" x14ac:dyDescent="0.2">
      <c r="C115" s="30"/>
      <c r="D115" s="4"/>
    </row>
    <row r="116" spans="3:4" s="1" customFormat="1" ht="11.25" x14ac:dyDescent="0.2">
      <c r="C116" s="30"/>
      <c r="D116" s="4"/>
    </row>
    <row r="117" spans="3:4" s="1" customFormat="1" ht="11.25" x14ac:dyDescent="0.2">
      <c r="C117" s="30"/>
      <c r="D117" s="4"/>
    </row>
    <row r="118" spans="3:4" s="1" customFormat="1" ht="11.25" x14ac:dyDescent="0.2">
      <c r="C118" s="30"/>
      <c r="D118" s="4"/>
    </row>
    <row r="119" spans="3:4" s="1" customFormat="1" ht="11.25" x14ac:dyDescent="0.2">
      <c r="C119" s="30"/>
      <c r="D119" s="4"/>
    </row>
    <row r="120" spans="3:4" s="1" customFormat="1" ht="11.25" x14ac:dyDescent="0.2">
      <c r="C120" s="30"/>
      <c r="D120" s="4"/>
    </row>
    <row r="121" spans="3:4" s="1" customFormat="1" ht="11.25" x14ac:dyDescent="0.2">
      <c r="C121" s="30"/>
      <c r="D121" s="4"/>
    </row>
    <row r="122" spans="3:4" s="1" customFormat="1" ht="11.25" x14ac:dyDescent="0.2">
      <c r="C122" s="30"/>
      <c r="D122" s="4"/>
    </row>
    <row r="123" spans="3:4" s="1" customFormat="1" ht="11.25" x14ac:dyDescent="0.2">
      <c r="C123" s="30"/>
      <c r="D123" s="4"/>
    </row>
    <row r="124" spans="3:4" s="1" customFormat="1" ht="11.25" x14ac:dyDescent="0.2">
      <c r="C124" s="30"/>
      <c r="D124" s="4"/>
    </row>
    <row r="125" spans="3:4" s="1" customFormat="1" ht="11.25" x14ac:dyDescent="0.2">
      <c r="C125" s="30"/>
      <c r="D125" s="4"/>
    </row>
    <row r="126" spans="3:4" s="1" customFormat="1" ht="11.25" x14ac:dyDescent="0.2">
      <c r="C126" s="30"/>
      <c r="D126" s="4"/>
    </row>
    <row r="127" spans="3:4" s="1" customFormat="1" ht="11.25" x14ac:dyDescent="0.2">
      <c r="C127" s="30"/>
      <c r="D127" s="4"/>
    </row>
    <row r="128" spans="3:4" s="1" customFormat="1" ht="11.25" x14ac:dyDescent="0.2">
      <c r="C128" s="30"/>
      <c r="D128" s="4"/>
    </row>
    <row r="129" spans="3:4" s="1" customFormat="1" ht="11.25" x14ac:dyDescent="0.2">
      <c r="C129" s="30"/>
      <c r="D129" s="4"/>
    </row>
    <row r="130" spans="3:4" s="1" customFormat="1" ht="11.25" x14ac:dyDescent="0.2">
      <c r="C130" s="30"/>
      <c r="D130" s="4"/>
    </row>
    <row r="131" spans="3:4" s="1" customFormat="1" ht="11.25" x14ac:dyDescent="0.2">
      <c r="C131" s="30"/>
      <c r="D131" s="4"/>
    </row>
    <row r="132" spans="3:4" s="1" customFormat="1" ht="11.25" x14ac:dyDescent="0.2">
      <c r="C132" s="30"/>
      <c r="D132" s="4"/>
    </row>
    <row r="133" spans="3:4" s="1" customFormat="1" ht="11.25" x14ac:dyDescent="0.2">
      <c r="C133" s="30"/>
      <c r="D133" s="4"/>
    </row>
    <row r="134" spans="3:4" s="1" customFormat="1" ht="11.25" x14ac:dyDescent="0.2">
      <c r="C134" s="30"/>
      <c r="D134" s="4"/>
    </row>
    <row r="135" spans="3:4" s="1" customFormat="1" ht="11.25" x14ac:dyDescent="0.2">
      <c r="C135" s="30"/>
      <c r="D135" s="4"/>
    </row>
    <row r="136" spans="3:4" s="1" customFormat="1" ht="11.25" x14ac:dyDescent="0.2">
      <c r="C136" s="30"/>
      <c r="D136" s="4"/>
    </row>
    <row r="137" spans="3:4" s="1" customFormat="1" ht="11.25" x14ac:dyDescent="0.2">
      <c r="C137" s="30"/>
      <c r="D137" s="4"/>
    </row>
    <row r="138" spans="3:4" s="1" customFormat="1" ht="11.25" x14ac:dyDescent="0.2">
      <c r="C138" s="30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10" workbookViewId="0">
      <selection activeCell="C28" sqref="C28"/>
    </sheetView>
  </sheetViews>
  <sheetFormatPr defaultRowHeight="12.75" x14ac:dyDescent="0.2"/>
  <cols>
    <col min="1" max="1" width="17.5703125" customWidth="1"/>
    <col min="2" max="2" width="21.42578125" customWidth="1"/>
    <col min="3" max="3" width="17.140625" customWidth="1"/>
    <col min="4" max="4" width="2.5703125" customWidth="1"/>
    <col min="5" max="5" width="12.7109375" customWidth="1"/>
    <col min="6" max="6" width="14" customWidth="1"/>
  </cols>
  <sheetData>
    <row r="2" spans="1:7" x14ac:dyDescent="0.2">
      <c r="A2" t="s">
        <v>18</v>
      </c>
      <c r="F2" s="20" t="s">
        <v>19</v>
      </c>
    </row>
    <row r="3" spans="1:7" x14ac:dyDescent="0.2">
      <c r="A3" t="s">
        <v>20</v>
      </c>
      <c r="F3" s="20" t="s">
        <v>21</v>
      </c>
    </row>
    <row r="5" spans="1:7" x14ac:dyDescent="0.2">
      <c r="A5" s="24" t="str">
        <f>Rekapitulace!$A$1</f>
        <v>Ing. V. Braum</v>
      </c>
    </row>
    <row r="8" spans="1:7" ht="123.75" customHeight="1" x14ac:dyDescent="0.2"/>
    <row r="9" spans="1:7" ht="23.25" x14ac:dyDescent="0.35">
      <c r="B9" s="22" t="s">
        <v>22</v>
      </c>
      <c r="C9" s="21"/>
      <c r="D9" s="21"/>
      <c r="E9" s="21"/>
      <c r="F9" s="21"/>
      <c r="G9" s="21"/>
    </row>
    <row r="10" spans="1:7" ht="37.5" customHeight="1" x14ac:dyDescent="0.2">
      <c r="B10" t="s">
        <v>28</v>
      </c>
      <c r="C10" s="24" t="str">
        <f>'Položkový rozpočet'!$C$1</f>
        <v xml:space="preserve">2523 - Byt.dům Husova 540, Nový Bor            </v>
      </c>
      <c r="D10" s="24"/>
    </row>
    <row r="11" spans="1:7" ht="25.5" customHeight="1" x14ac:dyDescent="0.2">
      <c r="B11" t="s">
        <v>29</v>
      </c>
      <c r="C11" s="24" t="str">
        <f>'Položkový rozpočet'!$C$2</f>
        <v xml:space="preserve">25230001 - Oprava střechy              </v>
      </c>
      <c r="D11" s="24"/>
    </row>
    <row r="12" spans="1:7" ht="24" customHeight="1" x14ac:dyDescent="0.2">
      <c r="B12" t="s">
        <v>30</v>
      </c>
      <c r="C12" s="24"/>
      <c r="D12" s="24"/>
    </row>
    <row r="13" spans="1:7" ht="25.5" customHeight="1" x14ac:dyDescent="0.2">
      <c r="B13" t="s">
        <v>23</v>
      </c>
      <c r="C13" s="24" t="s">
        <v>467</v>
      </c>
      <c r="D13" s="24"/>
    </row>
    <row r="18" spans="2:6" ht="21" customHeight="1" x14ac:dyDescent="0.2">
      <c r="B18" s="26" t="s">
        <v>24</v>
      </c>
      <c r="C18" s="27">
        <f>SUM(C19:C21)</f>
        <v>0</v>
      </c>
      <c r="D18" s="26" t="s">
        <v>31</v>
      </c>
    </row>
    <row r="19" spans="2:6" ht="26.25" customHeight="1" x14ac:dyDescent="0.2">
      <c r="B19" t="s">
        <v>33</v>
      </c>
      <c r="C19" s="23">
        <f>'Položkový rozpočet'!G441</f>
        <v>0</v>
      </c>
      <c r="D19" t="s">
        <v>31</v>
      </c>
    </row>
    <row r="20" spans="2:6" ht="27" customHeight="1" x14ac:dyDescent="0.2">
      <c r="B20" t="s">
        <v>476</v>
      </c>
      <c r="C20" s="23">
        <f>'Položkový rozpočet'!E442</f>
        <v>0</v>
      </c>
      <c r="D20" t="s">
        <v>31</v>
      </c>
    </row>
    <row r="21" spans="2:6" x14ac:dyDescent="0.2">
      <c r="B21" t="s">
        <v>477</v>
      </c>
      <c r="C21" s="23">
        <f>'Položkový rozpočet'!F442</f>
        <v>0</v>
      </c>
      <c r="D21" t="s">
        <v>31</v>
      </c>
    </row>
    <row r="22" spans="2:6" ht="25.5" customHeight="1" x14ac:dyDescent="0.2">
      <c r="B22" t="s">
        <v>25</v>
      </c>
      <c r="C22" s="28">
        <f>'Položkový rozpočet'!H444</f>
        <v>19.879739999999998</v>
      </c>
      <c r="D22" t="s">
        <v>32</v>
      </c>
    </row>
    <row r="31" spans="2:6" x14ac:dyDescent="0.2">
      <c r="E31" t="s">
        <v>26</v>
      </c>
      <c r="F31" s="24" t="s">
        <v>468</v>
      </c>
    </row>
    <row r="32" spans="2:6" x14ac:dyDescent="0.2">
      <c r="E32" t="s">
        <v>27</v>
      </c>
      <c r="F32" s="34">
        <v>42491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Položkový rozpočet</vt:lpstr>
      <vt:lpstr>Rekapitulace</vt:lpstr>
      <vt:lpstr>Krycí list</vt:lpstr>
      <vt:lpstr>CenyK</vt:lpstr>
      <vt:lpstr>DatumR</vt:lpstr>
      <vt:lpstr>NazevObjektu</vt:lpstr>
      <vt:lpstr>NazevStavby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Voce</cp:lastModifiedBy>
  <cp:lastPrinted>2017-02-21T11:57:30Z</cp:lastPrinted>
  <dcterms:created xsi:type="dcterms:W3CDTF">1999-10-27T12:59:00Z</dcterms:created>
  <dcterms:modified xsi:type="dcterms:W3CDTF">2017-02-21T11:57:36Z</dcterms:modified>
</cp:coreProperties>
</file>