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<sst xmlns="http://schemas.openxmlformats.org/spreadsheetml/2006/main" count="27" uniqueCount="23">
  <si>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</si>
  <si>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</si>
  <si>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</si>
  <si>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</si>
  <si>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</si>
  <si>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nízký tarif (NT)</t>
  </si>
  <si>
    <t>vysoký tarif (VT)</t>
  </si>
  <si>
    <t>odběr celkem</t>
  </si>
  <si>
    <t>vysoký tar. (VT)</t>
  </si>
  <si>
    <t>x</t>
  </si>
  <si>
    <t>celkem NN</t>
  </si>
  <si>
    <t>Množství objemu nízké napětí (NN) dle přílohy č. 1 ZD na období 12 měsíců</t>
  </si>
  <si>
    <t>celková cena s DPH (Kč)</t>
  </si>
  <si>
    <t>* VT se rozumí jednotarif</t>
  </si>
  <si>
    <t>C 01d, C 02d*</t>
  </si>
  <si>
    <t>C62d*</t>
  </si>
  <si>
    <t>Celková cena s daní z EE</t>
  </si>
  <si>
    <t>Daň z EE</t>
  </si>
  <si>
    <t>Město Nový Bor</t>
  </si>
  <si>
    <t xml:space="preserve">C 25d, C26d     </t>
  </si>
  <si>
    <t>C 45d</t>
  </si>
  <si>
    <t>CELKEM NN</t>
  </si>
  <si>
    <t xml:space="preserve">Příloha č.1 ZD - Tabulka pro zadání nabídkových cen - elektrická energie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</si>
</sst>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1" fontId="2" fillId="4" borderId="17" xfId="0" applyNumberFormat="1" applyFont="1" applyFill="1" applyBorder="1" applyAlignment="1">
      <alignment horizontal="center" vertical="center" wrapText="1"/>
    </xf>
    <xf numFmtId="2" fontId="2" fillId="6" borderId="18" xfId="0" applyNumberFormat="1" applyFont="1" applyFill="1" applyBorder="1" applyAlignment="1">
      <alignment horizontal="center" vertical="center" wrapText="1"/>
    </xf>
    <xf numFmtId="1" fontId="2" fillId="6" borderId="18" xfId="0" applyNumberFormat="1" applyFont="1" applyFill="1" applyBorder="1" applyAlignment="1">
      <alignment horizontal="center" vertical="center" wrapText="1"/>
    </xf>
    <xf numFmtId="1" fontId="2" fillId="6" borderId="12" xfId="0" applyNumberFormat="1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1" fontId="7" fillId="7" borderId="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" fontId="5" fillId="0" borderId="0" xfId="0" applyNumberFormat="1" applyFont="1" applyFill="1" applyBorder="1"/>
    <xf numFmtId="2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8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/>
    </xf>
    <xf numFmtId="0" fontId="7" fillId="7" borderId="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J4" sqref="J4"/>
    </sheetView>
  </sheetViews>
  <sheetFormatPr defaultColWidth="9.140625" defaultRowHeight="15"/>
  <cols>
    <col min="1" max="1" width="23.421875" style="0" customWidth="1"/>
    <col min="2" max="2" width="16.28125" style="0" customWidth="1"/>
    <col min="3" max="3" width="9.28125" style="0" bestFit="1" customWidth="1"/>
    <col min="4" max="4" width="9.7109375" style="0" bestFit="1" customWidth="1"/>
    <col min="5" max="5" width="11.57421875" style="0" customWidth="1"/>
    <col min="6" max="7" width="9.7109375" style="0" bestFit="1" customWidth="1"/>
    <col min="8" max="8" width="17.140625" style="0" customWidth="1"/>
    <col min="9" max="9" width="14.8515625" style="0" customWidth="1"/>
    <col min="10" max="10" width="15.28125" style="0" customWidth="1"/>
    <col min="11" max="11" width="14.57421875" style="0" customWidth="1"/>
    <col min="12" max="12" width="16.28125" style="0" customWidth="1"/>
  </cols>
  <sheetData>
    <row r="1" spans="1:12" ht="43.5" customHeight="1" thickBo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36.75" customHeight="1">
      <c r="A2" s="46" t="s">
        <v>18</v>
      </c>
      <c r="B2" s="39" t="s">
        <v>0</v>
      </c>
      <c r="C2" s="49" t="s">
        <v>1</v>
      </c>
      <c r="D2" s="50"/>
      <c r="E2" s="51"/>
      <c r="F2" s="52" t="s">
        <v>2</v>
      </c>
      <c r="G2" s="53"/>
      <c r="H2" s="54" t="s">
        <v>3</v>
      </c>
      <c r="I2" s="58" t="s">
        <v>17</v>
      </c>
      <c r="J2" s="58" t="s">
        <v>16</v>
      </c>
      <c r="K2" s="56" t="s">
        <v>4</v>
      </c>
      <c r="L2" s="56" t="s">
        <v>12</v>
      </c>
    </row>
    <row r="3" spans="1:12" ht="39" thickBot="1">
      <c r="A3" s="47"/>
      <c r="B3" s="48"/>
      <c r="C3" s="11" t="s">
        <v>5</v>
      </c>
      <c r="D3" s="5" t="s">
        <v>6</v>
      </c>
      <c r="E3" s="6" t="s">
        <v>7</v>
      </c>
      <c r="F3" s="7" t="s">
        <v>5</v>
      </c>
      <c r="G3" s="8" t="s">
        <v>8</v>
      </c>
      <c r="H3" s="55"/>
      <c r="I3" s="59"/>
      <c r="J3" s="59"/>
      <c r="K3" s="57"/>
      <c r="L3" s="57"/>
    </row>
    <row r="4" spans="1:12" ht="45" customHeight="1">
      <c r="A4" s="39" t="s">
        <v>11</v>
      </c>
      <c r="B4" s="9" t="s">
        <v>14</v>
      </c>
      <c r="C4" s="23" t="s">
        <v>9</v>
      </c>
      <c r="D4" s="14">
        <f>175*2</f>
        <v>350</v>
      </c>
      <c r="E4" s="15">
        <f>D4</f>
        <v>350</v>
      </c>
      <c r="F4" s="22" t="s">
        <v>9</v>
      </c>
      <c r="G4" s="36"/>
      <c r="H4" s="28">
        <f>D4*G4</f>
        <v>0</v>
      </c>
      <c r="I4" s="28">
        <f>E4*28.3</f>
        <v>9905</v>
      </c>
      <c r="J4" s="28">
        <f>H4+I4</f>
        <v>9905</v>
      </c>
      <c r="K4" s="29">
        <f>J4*0.21</f>
        <v>2080.0499999999997</v>
      </c>
      <c r="L4" s="29">
        <f>J4+K4</f>
        <v>11985.05</v>
      </c>
    </row>
    <row r="5" spans="1:12" ht="15">
      <c r="A5" s="40"/>
      <c r="B5" s="10" t="s">
        <v>19</v>
      </c>
      <c r="C5" s="16">
        <f>174*2</f>
        <v>348</v>
      </c>
      <c r="D5" s="17">
        <f>746*2</f>
        <v>1492</v>
      </c>
      <c r="E5" s="18">
        <f>C5+D5</f>
        <v>1840</v>
      </c>
      <c r="F5" s="38"/>
      <c r="G5" s="37"/>
      <c r="H5" s="28">
        <f>C5*F5+D5*G5</f>
        <v>0</v>
      </c>
      <c r="I5" s="28">
        <f aca="true" t="shared" si="0" ref="I5:I7">E5*28.3</f>
        <v>52072</v>
      </c>
      <c r="J5" s="28">
        <f>H5+I5</f>
        <v>52072</v>
      </c>
      <c r="K5" s="29">
        <f aca="true" t="shared" si="1" ref="K5:K7">J5*0.21</f>
        <v>10935.119999999999</v>
      </c>
      <c r="L5" s="29">
        <f aca="true" t="shared" si="2" ref="L5:L7">J5+K5</f>
        <v>63007.119999999995</v>
      </c>
    </row>
    <row r="6" spans="1:12" ht="15">
      <c r="A6" s="40"/>
      <c r="B6" s="10" t="s">
        <v>20</v>
      </c>
      <c r="C6" s="16">
        <f>104*2</f>
        <v>208</v>
      </c>
      <c r="D6" s="17">
        <f>9*2</f>
        <v>18</v>
      </c>
      <c r="E6" s="18">
        <f>C6+D6</f>
        <v>226</v>
      </c>
      <c r="F6" s="38"/>
      <c r="G6" s="37"/>
      <c r="H6" s="28">
        <f>C6*F6+D6*G6</f>
        <v>0</v>
      </c>
      <c r="I6" s="28">
        <f t="shared" si="0"/>
        <v>6395.8</v>
      </c>
      <c r="J6" s="28">
        <f>H6+I6</f>
        <v>6395.8</v>
      </c>
      <c r="K6" s="29">
        <f t="shared" si="1"/>
        <v>1343.118</v>
      </c>
      <c r="L6" s="29">
        <f t="shared" si="2"/>
        <v>7738.918</v>
      </c>
    </row>
    <row r="7" spans="1:12" ht="15.75" thickBot="1">
      <c r="A7" s="40"/>
      <c r="B7" s="10" t="s">
        <v>15</v>
      </c>
      <c r="C7" s="24" t="s">
        <v>9</v>
      </c>
      <c r="D7" s="17">
        <f>996*2</f>
        <v>1992</v>
      </c>
      <c r="E7" s="18">
        <f>D7</f>
        <v>1992</v>
      </c>
      <c r="F7" s="25" t="s">
        <v>9</v>
      </c>
      <c r="G7" s="37"/>
      <c r="H7" s="28">
        <f>D7*G7</f>
        <v>0</v>
      </c>
      <c r="I7" s="28">
        <f t="shared" si="0"/>
        <v>56373.6</v>
      </c>
      <c r="J7" s="28">
        <f>H7+I7</f>
        <v>56373.6</v>
      </c>
      <c r="K7" s="29">
        <f t="shared" si="1"/>
        <v>11838.456</v>
      </c>
      <c r="L7" s="29">
        <f t="shared" si="2"/>
        <v>68212.056</v>
      </c>
    </row>
    <row r="8" spans="1:12" ht="15.75" thickBot="1">
      <c r="A8" s="41" t="s">
        <v>10</v>
      </c>
      <c r="B8" s="42"/>
      <c r="C8" s="19">
        <f>SUM(C4:C7)</f>
        <v>556</v>
      </c>
      <c r="D8" s="20">
        <f>SUM(D4:D7)</f>
        <v>3852</v>
      </c>
      <c r="E8" s="21">
        <f>SUM(E4:E7)</f>
        <v>4408</v>
      </c>
      <c r="F8" s="12"/>
      <c r="G8" s="13"/>
      <c r="H8" s="30">
        <f>SUM(H4:H7)</f>
        <v>0</v>
      </c>
      <c r="I8" s="30">
        <f>SUM(I4:I7)</f>
        <v>124746.4</v>
      </c>
      <c r="J8" s="30">
        <f>SUM(J4:J7)</f>
        <v>124746.4</v>
      </c>
      <c r="K8" s="31">
        <f>SUM(K4:K7)</f>
        <v>26196.744</v>
      </c>
      <c r="L8" s="31">
        <f>SUM(L4:L7)</f>
        <v>150943.144</v>
      </c>
    </row>
    <row r="9" spans="1:12" ht="15.75" thickBot="1">
      <c r="A9" s="26" t="s">
        <v>21</v>
      </c>
      <c r="B9" s="26"/>
      <c r="C9" s="27">
        <f>SUM(C8:C8)</f>
        <v>556</v>
      </c>
      <c r="D9" s="27">
        <f>SUM(D8:D8)</f>
        <v>3852</v>
      </c>
      <c r="E9" s="27">
        <f>SUM(E8:E8)</f>
        <v>4408</v>
      </c>
      <c r="F9" s="26"/>
      <c r="G9" s="26"/>
      <c r="H9" s="32">
        <f>SUM(H8:H8)</f>
        <v>0</v>
      </c>
      <c r="I9" s="32">
        <f>SUM(I8:I8)</f>
        <v>124746.4</v>
      </c>
      <c r="J9" s="32">
        <f>SUM(J8:J8)</f>
        <v>124746.4</v>
      </c>
      <c r="K9" s="32">
        <f>SUM(K8:K8)</f>
        <v>26196.744</v>
      </c>
      <c r="L9" s="32">
        <f>SUM(L8:L8)</f>
        <v>150943.144</v>
      </c>
    </row>
    <row r="10" spans="1:12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33"/>
      <c r="D15" s="33"/>
      <c r="E15" s="33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33"/>
      <c r="D16" s="33"/>
      <c r="E16" s="33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33"/>
      <c r="D17" s="33"/>
      <c r="E17" s="33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33"/>
      <c r="D18" s="33"/>
      <c r="E18" s="33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34"/>
      <c r="D19" s="34"/>
      <c r="E19" s="34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34"/>
      <c r="D20" s="34"/>
      <c r="E20" s="35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 password="CC77" sheet="1" objects="1" scenarios="1"/>
  <mergeCells count="12">
    <mergeCell ref="A4:A7"/>
    <mergeCell ref="A8:B8"/>
    <mergeCell ref="A1:L1"/>
    <mergeCell ref="A2:A3"/>
    <mergeCell ref="B2:B3"/>
    <mergeCell ref="C2:E2"/>
    <mergeCell ref="F2:G2"/>
    <mergeCell ref="H2:H3"/>
    <mergeCell ref="K2:K3"/>
    <mergeCell ref="L2:L3"/>
    <mergeCell ref="I2:I3"/>
    <mergeCell ref="J2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Poremska</cp:lastModifiedBy>
  <cp:lastPrinted>2016-04-26T07:51:33Z</cp:lastPrinted>
  <dcterms:created xsi:type="dcterms:W3CDTF">2013-04-02T10:44:02Z</dcterms:created>
  <dcterms:modified xsi:type="dcterms:W3CDTF">2016-05-06T12:14:13Z</dcterms:modified>
  <cp:category/>
  <cp:version/>
  <cp:contentType/>
  <cp:contentStatus/>
</cp:coreProperties>
</file>