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materiál" sheetId="1" r:id="rId1"/>
    <sheet name="plošina a jiné práce" sheetId="2" r:id="rId2"/>
    <sheet name="List1" sheetId="3" state="hidden" r:id="rId3"/>
  </sheets>
  <definedNames/>
  <calcPr fullCalcOnLoad="1"/>
</workbook>
</file>

<file path=xl/sharedStrings.xml><?xml version="1.0" encoding="utf-8"?>
<sst xmlns="http://schemas.openxmlformats.org/spreadsheetml/2006/main" count="415" uniqueCount="175">
  <si>
    <t>materiál</t>
  </si>
  <si>
    <t>rok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</si>
  <si>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</si>
  <si>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</si>
  <si>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</si>
  <si>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</si>
  <si>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</si>
  <si>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</si>
  <si>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</si>
  <si>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</si>
  <si>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</si>
  <si>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XI.</t>
  </si>
  <si>
    <t>XII.</t>
  </si>
  <si>
    <t>X.</t>
  </si>
  <si>
    <t>ks</t>
  </si>
  <si>
    <t>průměr rok</t>
  </si>
  <si>
    <t>průměr celkem</t>
  </si>
  <si>
    <t>práce</t>
  </si>
  <si>
    <t>jedn.</t>
  </si>
  <si>
    <t>elektrikářské práce</t>
  </si>
  <si>
    <t>hod.</t>
  </si>
  <si>
    <t>plošina MP 13 výkon</t>
  </si>
  <si>
    <t>plošina MP 13 přejezd</t>
  </si>
  <si>
    <t>km</t>
  </si>
  <si>
    <t>pomocné vozidlo</t>
  </si>
  <si>
    <t>pomocné práce</t>
  </si>
  <si>
    <t>m</t>
  </si>
  <si>
    <t>SHC 70 W</t>
  </si>
  <si>
    <t>SHC 100 W</t>
  </si>
  <si>
    <t>SHLP 210 W</t>
  </si>
  <si>
    <t>tlumivka SHC 70 W</t>
  </si>
  <si>
    <t>tlumivka SHC 150 W</t>
  </si>
  <si>
    <t>proudová svorka</t>
  </si>
  <si>
    <t>fotobuňka</t>
  </si>
  <si>
    <t>jistič 10 A</t>
  </si>
  <si>
    <t>jistič 16 A</t>
  </si>
  <si>
    <t>jistič 32 A</t>
  </si>
  <si>
    <t>stykač 40 A</t>
  </si>
  <si>
    <t>kabel AYKY 4x16</t>
  </si>
  <si>
    <t>kabel CYKY 4x16</t>
  </si>
  <si>
    <t>kryt svítidel plexi 4441970</t>
  </si>
  <si>
    <t>SHC 250 W</t>
  </si>
  <si>
    <t>tlumivka SHC 100 W</t>
  </si>
  <si>
    <t>pojistka 50 A</t>
  </si>
  <si>
    <t>tlumivka 36 W</t>
  </si>
  <si>
    <t>svítidlo + kryt MODUS 70 W</t>
  </si>
  <si>
    <t>zapalovač TZ 11 + TRZ 11</t>
  </si>
  <si>
    <t xml:space="preserve">svorkovnice </t>
  </si>
  <si>
    <t>od 10-100 Kč</t>
  </si>
  <si>
    <t>spojka smršťovací</t>
  </si>
  <si>
    <t>pojistka 20 A</t>
  </si>
  <si>
    <t>pojistka 100 A</t>
  </si>
  <si>
    <t>ocelová dvířka</t>
  </si>
  <si>
    <t>kryt 44428</t>
  </si>
  <si>
    <t>trubice 36 W</t>
  </si>
  <si>
    <t>pojistka 16 A</t>
  </si>
  <si>
    <t>pojistka 6,3 A</t>
  </si>
  <si>
    <t>izolátor kladkový bílý</t>
  </si>
  <si>
    <t>roubík kuželový</t>
  </si>
  <si>
    <t>kabel 1 - AES 2x16</t>
  </si>
  <si>
    <t>svorka kotevní AES 4x16-35</t>
  </si>
  <si>
    <t>Přehled o údržbě VO v Novém Boru od roku 2009 - do X/2013 (fi COMPAG s.r.o., Mimoň)</t>
  </si>
  <si>
    <t>pojistka 40 A</t>
  </si>
  <si>
    <t>pojistka 6 A</t>
  </si>
  <si>
    <t>pojistka 10 A</t>
  </si>
  <si>
    <t>pojistka 25 A</t>
  </si>
  <si>
    <t>pojistka 32 A</t>
  </si>
  <si>
    <t>pojistka 35 A</t>
  </si>
  <si>
    <t>pojistka 63 A</t>
  </si>
  <si>
    <t>za 860 Kč</t>
  </si>
  <si>
    <t>svítidlo Gewiss Indy</t>
  </si>
  <si>
    <t>kryt 44616 i 44617</t>
  </si>
  <si>
    <t>svítidlo EMUR 10A YP-WO00</t>
  </si>
  <si>
    <t>za 670 Kč</t>
  </si>
  <si>
    <t>výbojka HQIT 400 W</t>
  </si>
  <si>
    <t>pojistka válcová - bez ampérů</t>
  </si>
  <si>
    <t>pojistka 80A</t>
  </si>
  <si>
    <t>kryt 4461070 za 450 Kč</t>
  </si>
  <si>
    <t>elektrocentrála 190 Kč/hod.</t>
  </si>
  <si>
    <t>motorová pila 370 Kč/hod.</t>
  </si>
  <si>
    <t>vodič CY 10</t>
  </si>
  <si>
    <t>pojistka 5 A</t>
  </si>
  <si>
    <t>kabel CYKY 3x1,5</t>
  </si>
  <si>
    <t>trubka Kopoflex různé typy</t>
  </si>
  <si>
    <t>vodič H07V různé typy</t>
  </si>
  <si>
    <t>kabel AYKY 4x25</t>
  </si>
  <si>
    <t>kabel AYKY 4x35</t>
  </si>
  <si>
    <t>kabel CYKY 4x10</t>
  </si>
  <si>
    <t>výbojka HCI-T 35 W za 570 Kč</t>
  </si>
  <si>
    <t>od 80 Kč výš</t>
  </si>
  <si>
    <t>svorka síťová i řadová</t>
  </si>
  <si>
    <t>zelený, čirý aj.</t>
  </si>
  <si>
    <t>od 695 Kč výš</t>
  </si>
  <si>
    <t>výbojka 150 W HCI, HQI aj.</t>
  </si>
  <si>
    <t xml:space="preserve">horní i spodní </t>
  </si>
  <si>
    <t>packa různé typy od 540 Kč</t>
  </si>
  <si>
    <t>stykač LC1D38P7, LC1D32P7,</t>
  </si>
  <si>
    <t>LC1D65AP7</t>
  </si>
  <si>
    <t>Pihel</t>
  </si>
  <si>
    <t>Pihel u Buřta</t>
  </si>
  <si>
    <t>kruháče Okrouhlá</t>
  </si>
  <si>
    <t>koule</t>
  </si>
  <si>
    <t>Janov</t>
  </si>
  <si>
    <t>Husova u stadionu</t>
  </si>
  <si>
    <t>6A přechody</t>
  </si>
  <si>
    <t>20A,25A,32A</t>
  </si>
  <si>
    <t>na rozvaděč drát</t>
  </si>
  <si>
    <t>černý a modrý</t>
  </si>
  <si>
    <t>horní Pihel</t>
  </si>
  <si>
    <t>rozvaděč</t>
  </si>
  <si>
    <t>betonové sloupy</t>
  </si>
  <si>
    <t>na koule Hřebenka, Lesná</t>
  </si>
  <si>
    <t>přechody</t>
  </si>
  <si>
    <t>Bukovany</t>
  </si>
  <si>
    <t>závěsný</t>
  </si>
  <si>
    <t>svorka  AES</t>
  </si>
  <si>
    <t>hřebenka, lesná</t>
  </si>
  <si>
    <t>chránička</t>
  </si>
  <si>
    <t>myší díra</t>
  </si>
  <si>
    <t>přechod</t>
  </si>
  <si>
    <t>bludný holandan</t>
  </si>
  <si>
    <t xml:space="preserve">spínací hodiny </t>
  </si>
  <si>
    <t>patice laminátová</t>
  </si>
  <si>
    <t>25B</t>
  </si>
  <si>
    <t xml:space="preserve">jistič LPN, LPE, PL6, PL7 </t>
  </si>
  <si>
    <t>svítidlo Dingo</t>
  </si>
  <si>
    <t xml:space="preserve">kryt IVC 250 </t>
  </si>
  <si>
    <t xml:space="preserve">kryt IVC 125 </t>
  </si>
  <si>
    <t xml:space="preserve">svítidlo LV236S </t>
  </si>
  <si>
    <t>výbojka SHC 70 W</t>
  </si>
  <si>
    <t xml:space="preserve">motorová pila </t>
  </si>
  <si>
    <t xml:space="preserve">elektrocentrála </t>
  </si>
  <si>
    <t>výbojka HCI-T 35 W</t>
  </si>
  <si>
    <t>výbojka 150 W HCI</t>
  </si>
  <si>
    <t>výbojky 150 W HQI</t>
  </si>
  <si>
    <t>výbojka SHC 100 W</t>
  </si>
  <si>
    <t>výbojka SHC 250 W</t>
  </si>
  <si>
    <t>výbojka SHLP 210 W</t>
  </si>
  <si>
    <t>kabel AES 2x16</t>
  </si>
  <si>
    <t xml:space="preserve">kryt 4461070 </t>
  </si>
  <si>
    <t>kryt 4441970</t>
  </si>
  <si>
    <t>pojistka válcová 20A</t>
  </si>
  <si>
    <t xml:space="preserve">trubka Kopoflex </t>
  </si>
  <si>
    <t>DRUH</t>
  </si>
  <si>
    <t>v MJ</t>
  </si>
  <si>
    <t>bez DPH</t>
  </si>
  <si>
    <t>DPH</t>
  </si>
  <si>
    <t>Jednotková cena v Kč</t>
  </si>
  <si>
    <t>DPH 21 %</t>
  </si>
  <si>
    <t>s DPH</t>
  </si>
  <si>
    <t>Cena materiálu celkem bez DPH</t>
  </si>
  <si>
    <t>Cena materiálu celkem s DPH</t>
  </si>
  <si>
    <t>Materiál</t>
  </si>
  <si>
    <t>vodič H07V 1.5</t>
  </si>
  <si>
    <t>výměna světelného bodu (včetně zemních prací)</t>
  </si>
  <si>
    <t>výložníky</t>
  </si>
  <si>
    <t>měření tloušťky stožárů ultrazvukem</t>
  </si>
  <si>
    <t>Cena celkem v Kč za 1 rok plnění</t>
  </si>
  <si>
    <t>Cena celkem v Kč za 4 roky plnění</t>
  </si>
  <si>
    <t>plošina výkon</t>
  </si>
  <si>
    <t>plošina přejezd</t>
  </si>
  <si>
    <t>Cena celkem za 1 rok plnění</t>
  </si>
  <si>
    <t>Cena celkem za 4 roky plnění</t>
  </si>
  <si>
    <t>stožár bezpaticový 4,5 m jednostupňové, zinkované</t>
  </si>
  <si>
    <t>stožár bezpaticový 5 m jednostupňové, zinkované</t>
  </si>
  <si>
    <t>stožár bezpaticový 6 m třístupňové, zinkované</t>
  </si>
  <si>
    <t>stožár bezpaticový 7m třístupňové, zinkované</t>
  </si>
  <si>
    <t>nátěry stožárů (včetně nátěrových hmot a pomůcek)</t>
  </si>
  <si>
    <t>svítidlo s výkonem 70 W, krytí IP65, s vysokotlakou sodíkovou výbojkou, el.předřadníkem</t>
  </si>
  <si>
    <t>svítidlo s výkonem 100 W, krytí IP65, s vysokotlakou sodíkovou výbojkou, el.předřadníkem</t>
  </si>
  <si>
    <t>svítidlo s výkonem 2x36 W, kdytí IP65, s vysokotlakou sodíkovou výbojkou, el.předřadníkem</t>
  </si>
  <si>
    <t>Množství (za 1 rok plnění)</t>
  </si>
  <si>
    <t>Cena materiálu v Kč</t>
  </si>
  <si>
    <t>Celková cena za plošinu s min. zdvihem 10 m a ostatní práce bez DPH</t>
  </si>
  <si>
    <t>Celková cena za plošinu s min. zdvihem 10 m a ostatní práce včetně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</si>
</sst>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\ &quot;Kč&quot;"/>
    <numFmt numFmtId="166" formatCode="#,##0.00\ _K_č"/>
  </numFmts>
  <fonts count="40">
    <font>
      <sz val="10"/>
      <name val="Arial"/>
      <family val="0"/>
    </font>
    <font>
      <sz val="10"/>
      <name val="Calibri"/>
      <family val="2"/>
    </font>
    <font>
      <sz val="8"/>
      <name val="Arial"/>
      <family val="0"/>
    </font>
    <font>
      <sz val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34" borderId="38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1" fillId="34" borderId="41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6" fontId="1" fillId="0" borderId="11" xfId="0" applyNumberFormat="1" applyFont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44" xfId="0" applyNumberFormat="1" applyFont="1" applyBorder="1" applyAlignment="1">
      <alignment horizontal="center"/>
    </xf>
    <xf numFmtId="0" fontId="0" fillId="0" borderId="44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0" fillId="0" borderId="0" xfId="0" applyFont="1" applyAlignment="1">
      <alignment/>
    </xf>
    <xf numFmtId="3" fontId="1" fillId="0" borderId="45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33" borderId="34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49" xfId="0" applyFont="1" applyBorder="1" applyAlignment="1">
      <alignment/>
    </xf>
    <xf numFmtId="0" fontId="0" fillId="0" borderId="29" xfId="0" applyBorder="1" applyAlignment="1">
      <alignment/>
    </xf>
    <xf numFmtId="0" fontId="0" fillId="0" borderId="50" xfId="0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166" fontId="0" fillId="0" borderId="36" xfId="0" applyNumberFormat="1" applyBorder="1" applyAlignment="1">
      <alignment vertical="center"/>
    </xf>
    <xf numFmtId="166" fontId="0" fillId="0" borderId="57" xfId="0" applyNumberFormat="1" applyBorder="1" applyAlignment="1">
      <alignment vertical="center"/>
    </xf>
    <xf numFmtId="166" fontId="0" fillId="0" borderId="32" xfId="0" applyNumberFormat="1" applyBorder="1" applyAlignment="1">
      <alignment vertical="center"/>
    </xf>
    <xf numFmtId="166" fontId="0" fillId="0" borderId="43" xfId="0" applyNumberFormat="1" applyBorder="1" applyAlignment="1">
      <alignment vertical="center"/>
    </xf>
    <xf numFmtId="166" fontId="0" fillId="0" borderId="58" xfId="0" applyNumberFormat="1" applyBorder="1" applyAlignment="1">
      <alignment vertical="center"/>
    </xf>
    <xf numFmtId="166" fontId="0" fillId="0" borderId="59" xfId="0" applyNumberFormat="1" applyBorder="1" applyAlignment="1">
      <alignment vertical="center"/>
    </xf>
    <xf numFmtId="166" fontId="0" fillId="0" borderId="44" xfId="0" applyNumberFormat="1" applyBorder="1" applyAlignment="1">
      <alignment vertical="center"/>
    </xf>
    <xf numFmtId="165" fontId="0" fillId="0" borderId="18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47" xfId="0" applyNumberFormat="1" applyBorder="1" applyAlignment="1">
      <alignment/>
    </xf>
    <xf numFmtId="165" fontId="0" fillId="0" borderId="43" xfId="0" applyNumberFormat="1" applyBorder="1" applyAlignment="1">
      <alignment/>
    </xf>
    <xf numFmtId="165" fontId="0" fillId="0" borderId="44" xfId="0" applyNumberFormat="1" applyBorder="1" applyAlignment="1">
      <alignment/>
    </xf>
    <xf numFmtId="165" fontId="0" fillId="0" borderId="32" xfId="0" applyNumberFormat="1" applyBorder="1" applyAlignment="1">
      <alignment/>
    </xf>
    <xf numFmtId="165" fontId="0" fillId="0" borderId="44" xfId="0" applyNumberFormat="1" applyFont="1" applyBorder="1" applyAlignment="1">
      <alignment/>
    </xf>
    <xf numFmtId="165" fontId="0" fillId="0" borderId="33" xfId="0" applyNumberFormat="1" applyBorder="1" applyAlignment="1">
      <alignment/>
    </xf>
    <xf numFmtId="0" fontId="0" fillId="0" borderId="60" xfId="0" applyFont="1" applyBorder="1" applyAlignment="1">
      <alignment horizontal="center" vertical="center" wrapText="1"/>
    </xf>
    <xf numFmtId="166" fontId="0" fillId="0" borderId="33" xfId="0" applyNumberFormat="1" applyBorder="1" applyAlignment="1">
      <alignment vertical="center"/>
    </xf>
    <xf numFmtId="165" fontId="0" fillId="0" borderId="0" xfId="0" applyNumberFormat="1" applyBorder="1" applyAlignment="1">
      <alignment/>
    </xf>
    <xf numFmtId="0" fontId="1" fillId="35" borderId="48" xfId="0" applyFont="1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3" xfId="0" applyFill="1" applyBorder="1" applyAlignment="1">
      <alignment/>
    </xf>
    <xf numFmtId="165" fontId="0" fillId="35" borderId="44" xfId="0" applyNumberFormat="1" applyFill="1" applyBorder="1" applyAlignment="1">
      <alignment/>
    </xf>
    <xf numFmtId="165" fontId="0" fillId="35" borderId="31" xfId="0" applyNumberFormat="1" applyFill="1" applyBorder="1" applyAlignment="1">
      <alignment/>
    </xf>
    <xf numFmtId="165" fontId="0" fillId="35" borderId="48" xfId="0" applyNumberFormat="1" applyFill="1" applyBorder="1" applyAlignment="1">
      <alignment/>
    </xf>
    <xf numFmtId="165" fontId="0" fillId="35" borderId="32" xfId="0" applyNumberFormat="1" applyFill="1" applyBorder="1" applyAlignment="1">
      <alignment/>
    </xf>
    <xf numFmtId="0" fontId="0" fillId="35" borderId="30" xfId="0" applyFill="1" applyBorder="1" applyAlignment="1">
      <alignment/>
    </xf>
    <xf numFmtId="165" fontId="0" fillId="35" borderId="32" xfId="0" applyNumberFormat="1" applyFont="1" applyFill="1" applyBorder="1" applyAlignment="1">
      <alignment/>
    </xf>
    <xf numFmtId="165" fontId="0" fillId="35" borderId="50" xfId="0" applyNumberFormat="1" applyFill="1" applyBorder="1" applyAlignment="1">
      <alignment/>
    </xf>
    <xf numFmtId="0" fontId="1" fillId="35" borderId="61" xfId="0" applyFont="1" applyFill="1" applyBorder="1" applyAlignment="1">
      <alignment/>
    </xf>
    <xf numFmtId="0" fontId="0" fillId="35" borderId="62" xfId="0" applyFill="1" applyBorder="1" applyAlignment="1">
      <alignment/>
    </xf>
    <xf numFmtId="0" fontId="0" fillId="35" borderId="63" xfId="0" applyFill="1" applyBorder="1" applyAlignment="1">
      <alignment/>
    </xf>
    <xf numFmtId="165" fontId="0" fillId="35" borderId="52" xfId="0" applyNumberFormat="1" applyFill="1" applyBorder="1" applyAlignment="1">
      <alignment/>
    </xf>
    <xf numFmtId="165" fontId="0" fillId="35" borderId="64" xfId="0" applyNumberFormat="1" applyFill="1" applyBorder="1" applyAlignment="1">
      <alignment/>
    </xf>
    <xf numFmtId="0" fontId="1" fillId="35" borderId="65" xfId="0" applyFont="1" applyFill="1" applyBorder="1" applyAlignment="1">
      <alignment horizontal="center" vertical="center" wrapText="1" shrinkToFit="1"/>
    </xf>
    <xf numFmtId="0" fontId="0" fillId="35" borderId="66" xfId="0" applyFill="1" applyBorder="1" applyAlignment="1">
      <alignment horizontal="center" vertical="center"/>
    </xf>
    <xf numFmtId="0" fontId="0" fillId="35" borderId="67" xfId="0" applyFill="1" applyBorder="1" applyAlignment="1">
      <alignment horizontal="center" vertical="center"/>
    </xf>
    <xf numFmtId="166" fontId="0" fillId="35" borderId="11" xfId="0" applyNumberFormat="1" applyFill="1" applyBorder="1" applyAlignment="1">
      <alignment vertical="center"/>
    </xf>
    <xf numFmtId="166" fontId="0" fillId="35" borderId="68" xfId="0" applyNumberFormat="1" applyFill="1" applyBorder="1" applyAlignment="1">
      <alignment vertical="center"/>
    </xf>
    <xf numFmtId="166" fontId="0" fillId="35" borderId="0" xfId="0" applyNumberFormat="1" applyFill="1" applyBorder="1" applyAlignment="1">
      <alignment vertical="center"/>
    </xf>
    <xf numFmtId="166" fontId="0" fillId="35" borderId="69" xfId="0" applyNumberFormat="1" applyFill="1" applyBorder="1" applyAlignment="1">
      <alignment vertical="center"/>
    </xf>
    <xf numFmtId="0" fontId="1" fillId="35" borderId="29" xfId="0" applyFont="1" applyFill="1" applyBorder="1" applyAlignment="1">
      <alignment horizontal="center" vertical="center" wrapText="1" shrinkToFit="1"/>
    </xf>
    <xf numFmtId="0" fontId="0" fillId="35" borderId="29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166" fontId="0" fillId="35" borderId="44" xfId="0" applyNumberFormat="1" applyFill="1" applyBorder="1" applyAlignment="1">
      <alignment vertical="center"/>
    </xf>
    <xf numFmtId="166" fontId="0" fillId="35" borderId="32" xfId="0" applyNumberFormat="1" applyFill="1" applyBorder="1" applyAlignment="1">
      <alignment vertical="center"/>
    </xf>
    <xf numFmtId="0" fontId="1" fillId="35" borderId="70" xfId="0" applyFont="1" applyFill="1" applyBorder="1" applyAlignment="1">
      <alignment horizontal="center" vertical="center" wrapText="1" shrinkToFit="1"/>
    </xf>
    <xf numFmtId="0" fontId="0" fillId="35" borderId="70" xfId="0" applyFill="1" applyBorder="1" applyAlignment="1">
      <alignment horizontal="center" vertical="center"/>
    </xf>
    <xf numFmtId="0" fontId="0" fillId="35" borderId="71" xfId="0" applyFill="1" applyBorder="1" applyAlignment="1">
      <alignment horizontal="center" vertical="center"/>
    </xf>
    <xf numFmtId="166" fontId="0" fillId="35" borderId="52" xfId="0" applyNumberFormat="1" applyFill="1" applyBorder="1" applyAlignment="1">
      <alignment vertical="center"/>
    </xf>
    <xf numFmtId="166" fontId="0" fillId="35" borderId="54" xfId="0" applyNumberFormat="1" applyFill="1" applyBorder="1" applyAlignment="1">
      <alignment vertical="center"/>
    </xf>
    <xf numFmtId="0" fontId="0" fillId="0" borderId="69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66" fontId="0" fillId="0" borderId="73" xfId="0" applyNumberFormat="1" applyBorder="1" applyAlignment="1">
      <alignment vertical="center"/>
    </xf>
    <xf numFmtId="166" fontId="0" fillId="0" borderId="74" xfId="0" applyNumberFormat="1" applyBorder="1" applyAlignment="1">
      <alignment vertical="center"/>
    </xf>
    <xf numFmtId="166" fontId="0" fillId="0" borderId="37" xfId="0" applyNumberFormat="1" applyBorder="1" applyAlignment="1">
      <alignment vertical="center"/>
    </xf>
    <xf numFmtId="166" fontId="0" fillId="0" borderId="50" xfId="0" applyNumberFormat="1" applyBorder="1" applyAlignment="1">
      <alignment vertical="center"/>
    </xf>
    <xf numFmtId="166" fontId="0" fillId="35" borderId="65" xfId="0" applyNumberFormat="1" applyFill="1" applyBorder="1" applyAlignment="1">
      <alignment vertical="center"/>
    </xf>
    <xf numFmtId="166" fontId="0" fillId="35" borderId="50" xfId="0" applyNumberFormat="1" applyFill="1" applyBorder="1" applyAlignment="1">
      <alignment vertical="center"/>
    </xf>
    <xf numFmtId="166" fontId="0" fillId="35" borderId="64" xfId="0" applyNumberFormat="1" applyFill="1" applyBorder="1" applyAlignment="1">
      <alignment vertical="center"/>
    </xf>
    <xf numFmtId="165" fontId="0" fillId="35" borderId="54" xfId="0" applyNumberFormat="1" applyFill="1" applyBorder="1" applyAlignment="1">
      <alignment/>
    </xf>
    <xf numFmtId="165" fontId="0" fillId="35" borderId="47" xfId="0" applyNumberFormat="1" applyFill="1" applyBorder="1" applyAlignment="1">
      <alignment/>
    </xf>
    <xf numFmtId="165" fontId="0" fillId="35" borderId="43" xfId="0" applyNumberFormat="1" applyFill="1" applyBorder="1" applyAlignment="1">
      <alignment/>
    </xf>
    <xf numFmtId="0" fontId="1" fillId="0" borderId="48" xfId="0" applyFont="1" applyBorder="1" applyAlignment="1">
      <alignment wrapText="1"/>
    </xf>
    <xf numFmtId="165" fontId="0" fillId="0" borderId="48" xfId="0" applyNumberFormat="1" applyBorder="1" applyAlignment="1">
      <alignment horizontal="center" wrapText="1"/>
    </xf>
    <xf numFmtId="165" fontId="0" fillId="0" borderId="75" xfId="0" applyNumberForma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165" fontId="0" fillId="0" borderId="55" xfId="0" applyNumberFormat="1" applyBorder="1" applyAlignment="1">
      <alignment horizontal="center" wrapText="1"/>
    </xf>
    <xf numFmtId="165" fontId="0" fillId="0" borderId="77" xfId="0" applyNumberFormat="1" applyBorder="1" applyAlignment="1">
      <alignment horizontal="center" wrapText="1"/>
    </xf>
    <xf numFmtId="165" fontId="0" fillId="0" borderId="78" xfId="0" applyNumberFormat="1" applyBorder="1" applyAlignment="1">
      <alignment horizontal="center" wrapText="1"/>
    </xf>
    <xf numFmtId="165" fontId="0" fillId="0" borderId="79" xfId="0" applyNumberFormat="1" applyBorder="1" applyAlignment="1">
      <alignment horizontal="center" wrapText="1"/>
    </xf>
    <xf numFmtId="0" fontId="0" fillId="0" borderId="78" xfId="0" applyFont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81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1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165" fontId="0" fillId="0" borderId="75" xfId="0" applyNumberFormat="1" applyBorder="1" applyAlignment="1">
      <alignment horizontal="center" vertical="center"/>
    </xf>
    <xf numFmtId="165" fontId="0" fillId="0" borderId="53" xfId="0" applyNumberFormat="1" applyBorder="1" applyAlignment="1">
      <alignment horizontal="center" vertical="center"/>
    </xf>
    <xf numFmtId="165" fontId="0" fillId="0" borderId="79" xfId="0" applyNumberForma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86" xfId="0" applyFont="1" applyBorder="1" applyAlignment="1">
      <alignment horizontal="center" vertical="center" wrapText="1" shrinkToFit="1"/>
    </xf>
    <xf numFmtId="0" fontId="0" fillId="0" borderId="87" xfId="0" applyFont="1" applyBorder="1" applyAlignment="1">
      <alignment horizontal="center" vertical="center" wrapText="1" shrinkToFit="1"/>
    </xf>
    <xf numFmtId="0" fontId="0" fillId="0" borderId="88" xfId="0" applyFont="1" applyBorder="1" applyAlignment="1">
      <alignment horizontal="center" vertical="center" wrapText="1" shrinkToFit="1"/>
    </xf>
    <xf numFmtId="0" fontId="0" fillId="0" borderId="85" xfId="0" applyFont="1" applyBorder="1" applyAlignment="1">
      <alignment horizontal="center" vertical="center" wrapText="1" shrinkToFit="1"/>
    </xf>
    <xf numFmtId="0" fontId="0" fillId="0" borderId="89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1" fillId="0" borderId="90" xfId="0" applyFont="1" applyBorder="1" applyAlignment="1">
      <alignment/>
    </xf>
    <xf numFmtId="0" fontId="0" fillId="0" borderId="91" xfId="0" applyBorder="1" applyAlignment="1">
      <alignment/>
    </xf>
    <xf numFmtId="0" fontId="0" fillId="0" borderId="65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2" xfId="0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85"/>
  <sheetViews>
    <sheetView zoomScalePageLayoutView="0" workbookViewId="0" topLeftCell="A1">
      <selection activeCell="C6" sqref="C6:D6"/>
    </sheetView>
  </sheetViews>
  <sheetFormatPr defaultColWidth="9.140625" defaultRowHeight="12.75"/>
  <cols>
    <col min="2" max="2" width="41.57421875" style="0" customWidth="1"/>
    <col min="3" max="3" width="4.7109375" style="0" customWidth="1"/>
    <col min="5" max="5" width="12.7109375" style="0" customWidth="1"/>
    <col min="6" max="6" width="13.7109375" style="0" customWidth="1"/>
    <col min="7" max="10" width="20.7109375" style="0" customWidth="1"/>
  </cols>
  <sheetData>
    <row r="5" ht="13.5" thickBot="1"/>
    <row r="6" spans="2:10" ht="37.5" customHeight="1" thickBot="1">
      <c r="B6" s="110" t="s">
        <v>152</v>
      </c>
      <c r="C6" s="170" t="s">
        <v>171</v>
      </c>
      <c r="D6" s="171"/>
      <c r="E6" s="170" t="s">
        <v>172</v>
      </c>
      <c r="F6" s="171"/>
      <c r="G6" s="160" t="s">
        <v>161</v>
      </c>
      <c r="H6" s="161"/>
      <c r="I6" s="160" t="s">
        <v>162</v>
      </c>
      <c r="J6" s="161"/>
    </row>
    <row r="7" spans="2:10" ht="13.5" thickBot="1">
      <c r="B7" s="75" t="s">
        <v>143</v>
      </c>
      <c r="C7" s="168" t="s">
        <v>144</v>
      </c>
      <c r="D7" s="169"/>
      <c r="E7" s="83" t="s">
        <v>145</v>
      </c>
      <c r="F7" s="83" t="s">
        <v>149</v>
      </c>
      <c r="G7" s="84" t="s">
        <v>145</v>
      </c>
      <c r="H7" s="84" t="s">
        <v>149</v>
      </c>
      <c r="I7" s="84" t="s">
        <v>145</v>
      </c>
      <c r="J7" s="84" t="s">
        <v>149</v>
      </c>
    </row>
    <row r="8" spans="2:10" ht="12.75">
      <c r="B8" s="76" t="s">
        <v>129</v>
      </c>
      <c r="C8" s="80" t="s">
        <v>14</v>
      </c>
      <c r="D8" s="78">
        <v>375</v>
      </c>
      <c r="E8" s="102"/>
      <c r="F8" s="103">
        <f>SUM(E8*1.21)</f>
        <v>0</v>
      </c>
      <c r="G8" s="104">
        <f>SUM(D8*E8)</f>
        <v>0</v>
      </c>
      <c r="H8" s="105">
        <f>SUM(D8*F8)</f>
        <v>0</v>
      </c>
      <c r="I8" s="104">
        <f>SUM(G8*4)</f>
        <v>0</v>
      </c>
      <c r="J8" s="105">
        <f>SUM(I8*1.21)</f>
        <v>0</v>
      </c>
    </row>
    <row r="9" spans="2:10" ht="12.75">
      <c r="B9" s="77" t="s">
        <v>135</v>
      </c>
      <c r="C9" s="81" t="s">
        <v>14</v>
      </c>
      <c r="D9" s="79">
        <v>105</v>
      </c>
      <c r="E9" s="106"/>
      <c r="F9" s="103">
        <f>SUM(E9*1.21)</f>
        <v>0</v>
      </c>
      <c r="G9" s="104">
        <f aca="true" t="shared" si="0" ref="G9:G71">SUM(D9*E9)</f>
        <v>0</v>
      </c>
      <c r="H9" s="107">
        <f aca="true" t="shared" si="1" ref="H9:H71">SUM(D9*F9)</f>
        <v>0</v>
      </c>
      <c r="I9" s="104">
        <f>SUM(G9*4)</f>
        <v>0</v>
      </c>
      <c r="J9" s="105">
        <f aca="true" t="shared" si="2" ref="J9:J71">SUM(I9*1.21)</f>
        <v>0</v>
      </c>
    </row>
    <row r="10" spans="2:10" ht="12.75">
      <c r="B10" s="77" t="s">
        <v>133</v>
      </c>
      <c r="C10" s="81" t="s">
        <v>14</v>
      </c>
      <c r="D10" s="79">
        <v>20</v>
      </c>
      <c r="E10" s="106"/>
      <c r="F10" s="103">
        <f>SUM(E10*1.21)</f>
        <v>0</v>
      </c>
      <c r="G10" s="104">
        <f t="shared" si="0"/>
        <v>0</v>
      </c>
      <c r="H10" s="107">
        <f t="shared" si="1"/>
        <v>0</v>
      </c>
      <c r="I10" s="104">
        <f aca="true" t="shared" si="3" ref="I10:I72">SUM(G10*4)</f>
        <v>0</v>
      </c>
      <c r="J10" s="105">
        <f t="shared" si="2"/>
        <v>0</v>
      </c>
    </row>
    <row r="11" spans="2:10" ht="12.75">
      <c r="B11" s="77" t="s">
        <v>134</v>
      </c>
      <c r="C11" s="81" t="s">
        <v>14</v>
      </c>
      <c r="D11" s="79">
        <v>20</v>
      </c>
      <c r="E11" s="108"/>
      <c r="F11" s="103">
        <f>SUM(E11*1.21)</f>
        <v>0</v>
      </c>
      <c r="G11" s="104">
        <f t="shared" si="0"/>
        <v>0</v>
      </c>
      <c r="H11" s="107">
        <f t="shared" si="1"/>
        <v>0</v>
      </c>
      <c r="I11" s="104">
        <f t="shared" si="3"/>
        <v>0</v>
      </c>
      <c r="J11" s="105">
        <f t="shared" si="2"/>
        <v>0</v>
      </c>
    </row>
    <row r="12" spans="2:10" ht="12.75">
      <c r="B12" s="77" t="s">
        <v>136</v>
      </c>
      <c r="C12" s="81" t="s">
        <v>14</v>
      </c>
      <c r="D12" s="79">
        <v>10</v>
      </c>
      <c r="E12" s="106"/>
      <c r="F12" s="103">
        <f>SUM(E12*1.21)</f>
        <v>0</v>
      </c>
      <c r="G12" s="104">
        <f t="shared" si="0"/>
        <v>0</v>
      </c>
      <c r="H12" s="107">
        <f t="shared" si="1"/>
        <v>0</v>
      </c>
      <c r="I12" s="104">
        <f t="shared" si="3"/>
        <v>0</v>
      </c>
      <c r="J12" s="105">
        <f t="shared" si="2"/>
        <v>0</v>
      </c>
    </row>
    <row r="13" spans="2:10" ht="12.75">
      <c r="B13" s="77" t="s">
        <v>137</v>
      </c>
      <c r="C13" s="81" t="s">
        <v>14</v>
      </c>
      <c r="D13" s="79">
        <v>25</v>
      </c>
      <c r="E13" s="106"/>
      <c r="F13" s="103">
        <f aca="true" t="shared" si="4" ref="F13:F78">SUM(E13*1.21)</f>
        <v>0</v>
      </c>
      <c r="G13" s="104">
        <f t="shared" si="0"/>
        <v>0</v>
      </c>
      <c r="H13" s="107">
        <f t="shared" si="1"/>
        <v>0</v>
      </c>
      <c r="I13" s="104">
        <f t="shared" si="3"/>
        <v>0</v>
      </c>
      <c r="J13" s="105">
        <f t="shared" si="2"/>
        <v>0</v>
      </c>
    </row>
    <row r="14" spans="2:10" ht="12.75">
      <c r="B14" s="77" t="s">
        <v>54</v>
      </c>
      <c r="C14" s="81" t="s">
        <v>14</v>
      </c>
      <c r="D14" s="79">
        <v>65</v>
      </c>
      <c r="E14" s="106"/>
      <c r="F14" s="103">
        <f t="shared" si="4"/>
        <v>0</v>
      </c>
      <c r="G14" s="104">
        <f t="shared" si="0"/>
        <v>0</v>
      </c>
      <c r="H14" s="107">
        <f t="shared" si="1"/>
        <v>0</v>
      </c>
      <c r="I14" s="104">
        <f t="shared" si="3"/>
        <v>0</v>
      </c>
      <c r="J14" s="105">
        <f t="shared" si="2"/>
        <v>0</v>
      </c>
    </row>
    <row r="15" spans="2:10" ht="12.75">
      <c r="B15" s="77" t="s">
        <v>132</v>
      </c>
      <c r="C15" s="81" t="s">
        <v>14</v>
      </c>
      <c r="D15" s="79">
        <v>4</v>
      </c>
      <c r="E15" s="106"/>
      <c r="F15" s="103">
        <f t="shared" si="4"/>
        <v>0</v>
      </c>
      <c r="G15" s="104">
        <f t="shared" si="0"/>
        <v>0</v>
      </c>
      <c r="H15" s="107">
        <f t="shared" si="1"/>
        <v>0</v>
      </c>
      <c r="I15" s="104">
        <f t="shared" si="3"/>
        <v>0</v>
      </c>
      <c r="J15" s="105">
        <f t="shared" si="2"/>
        <v>0</v>
      </c>
    </row>
    <row r="16" spans="2:10" ht="12.75">
      <c r="B16" s="77" t="s">
        <v>74</v>
      </c>
      <c r="C16" s="81" t="s">
        <v>14</v>
      </c>
      <c r="D16" s="79">
        <v>4</v>
      </c>
      <c r="E16" s="106"/>
      <c r="F16" s="103">
        <f t="shared" si="4"/>
        <v>0</v>
      </c>
      <c r="G16" s="104">
        <f t="shared" si="0"/>
        <v>0</v>
      </c>
      <c r="H16" s="107">
        <f t="shared" si="1"/>
        <v>0</v>
      </c>
      <c r="I16" s="104">
        <f t="shared" si="3"/>
        <v>0</v>
      </c>
      <c r="J16" s="105">
        <f t="shared" si="2"/>
        <v>0</v>
      </c>
    </row>
    <row r="17" spans="2:10" ht="12.75">
      <c r="B17" s="77" t="s">
        <v>46</v>
      </c>
      <c r="C17" s="81" t="s">
        <v>14</v>
      </c>
      <c r="D17" s="79">
        <v>185</v>
      </c>
      <c r="E17" s="106"/>
      <c r="F17" s="103">
        <f t="shared" si="4"/>
        <v>0</v>
      </c>
      <c r="G17" s="104">
        <f t="shared" si="0"/>
        <v>0</v>
      </c>
      <c r="H17" s="107">
        <f t="shared" si="1"/>
        <v>0</v>
      </c>
      <c r="I17" s="104">
        <f t="shared" si="3"/>
        <v>0</v>
      </c>
      <c r="J17" s="105">
        <f t="shared" si="2"/>
        <v>0</v>
      </c>
    </row>
    <row r="18" spans="2:10" ht="12.75">
      <c r="B18" s="77" t="s">
        <v>44</v>
      </c>
      <c r="C18" s="81" t="s">
        <v>14</v>
      </c>
      <c r="D18" s="79">
        <v>30</v>
      </c>
      <c r="E18" s="106"/>
      <c r="F18" s="103">
        <f t="shared" si="4"/>
        <v>0</v>
      </c>
      <c r="G18" s="104">
        <f t="shared" si="0"/>
        <v>0</v>
      </c>
      <c r="H18" s="107">
        <f t="shared" si="1"/>
        <v>0</v>
      </c>
      <c r="I18" s="104">
        <f t="shared" si="3"/>
        <v>0</v>
      </c>
      <c r="J18" s="105">
        <f t="shared" si="2"/>
        <v>0</v>
      </c>
    </row>
    <row r="19" spans="2:10" ht="12.75">
      <c r="B19" s="77" t="s">
        <v>30</v>
      </c>
      <c r="C19" s="81" t="s">
        <v>14</v>
      </c>
      <c r="D19" s="79">
        <v>80</v>
      </c>
      <c r="E19" s="106"/>
      <c r="F19" s="103">
        <f t="shared" si="4"/>
        <v>0</v>
      </c>
      <c r="G19" s="104">
        <f t="shared" si="0"/>
        <v>0</v>
      </c>
      <c r="H19" s="107">
        <f t="shared" si="1"/>
        <v>0</v>
      </c>
      <c r="I19" s="104">
        <f t="shared" si="3"/>
        <v>0</v>
      </c>
      <c r="J19" s="105">
        <f t="shared" si="2"/>
        <v>0</v>
      </c>
    </row>
    <row r="20" spans="2:10" ht="12.75">
      <c r="B20" s="77" t="s">
        <v>42</v>
      </c>
      <c r="C20" s="81" t="s">
        <v>14</v>
      </c>
      <c r="D20" s="79">
        <v>70</v>
      </c>
      <c r="E20" s="106"/>
      <c r="F20" s="103">
        <f t="shared" si="4"/>
        <v>0</v>
      </c>
      <c r="G20" s="104">
        <f t="shared" si="0"/>
        <v>0</v>
      </c>
      <c r="H20" s="107">
        <f t="shared" si="1"/>
        <v>0</v>
      </c>
      <c r="I20" s="104">
        <f t="shared" si="3"/>
        <v>0</v>
      </c>
      <c r="J20" s="105">
        <f t="shared" si="2"/>
        <v>0</v>
      </c>
    </row>
    <row r="21" spans="2:10" ht="12.75">
      <c r="B21" s="77" t="s">
        <v>31</v>
      </c>
      <c r="C21" s="81" t="s">
        <v>14</v>
      </c>
      <c r="D21" s="79">
        <v>25</v>
      </c>
      <c r="E21" s="106"/>
      <c r="F21" s="103">
        <f t="shared" si="4"/>
        <v>0</v>
      </c>
      <c r="G21" s="104">
        <f t="shared" si="0"/>
        <v>0</v>
      </c>
      <c r="H21" s="107">
        <f t="shared" si="1"/>
        <v>0</v>
      </c>
      <c r="I21" s="104">
        <f t="shared" si="3"/>
        <v>0</v>
      </c>
      <c r="J21" s="105">
        <f t="shared" si="2"/>
        <v>0</v>
      </c>
    </row>
    <row r="22" spans="2:10" ht="12.75">
      <c r="B22" s="77" t="s">
        <v>81</v>
      </c>
      <c r="C22" s="81" t="s">
        <v>14</v>
      </c>
      <c r="D22" s="79">
        <v>85</v>
      </c>
      <c r="E22" s="106"/>
      <c r="F22" s="103">
        <f t="shared" si="4"/>
        <v>0</v>
      </c>
      <c r="G22" s="104">
        <f t="shared" si="0"/>
        <v>0</v>
      </c>
      <c r="H22" s="107">
        <f t="shared" si="1"/>
        <v>0</v>
      </c>
      <c r="I22" s="104">
        <f t="shared" si="3"/>
        <v>0</v>
      </c>
      <c r="J22" s="105">
        <f t="shared" si="2"/>
        <v>0</v>
      </c>
    </row>
    <row r="23" spans="2:10" ht="12.75">
      <c r="B23" s="77" t="s">
        <v>56</v>
      </c>
      <c r="C23" s="81" t="s">
        <v>14</v>
      </c>
      <c r="D23" s="79">
        <v>115</v>
      </c>
      <c r="E23" s="106"/>
      <c r="F23" s="103">
        <f t="shared" si="4"/>
        <v>0</v>
      </c>
      <c r="G23" s="104">
        <f t="shared" si="0"/>
        <v>0</v>
      </c>
      <c r="H23" s="107">
        <f t="shared" si="1"/>
        <v>0</v>
      </c>
      <c r="I23" s="104">
        <f t="shared" si="3"/>
        <v>0</v>
      </c>
      <c r="J23" s="105">
        <f t="shared" si="2"/>
        <v>0</v>
      </c>
    </row>
    <row r="24" spans="2:10" ht="12.75">
      <c r="B24" s="77" t="s">
        <v>63</v>
      </c>
      <c r="C24" s="81" t="s">
        <v>14</v>
      </c>
      <c r="D24" s="79">
        <v>220</v>
      </c>
      <c r="E24" s="106"/>
      <c r="F24" s="103">
        <f t="shared" si="4"/>
        <v>0</v>
      </c>
      <c r="G24" s="104">
        <f t="shared" si="0"/>
        <v>0</v>
      </c>
      <c r="H24" s="107">
        <f t="shared" si="1"/>
        <v>0</v>
      </c>
      <c r="I24" s="104">
        <f t="shared" si="3"/>
        <v>0</v>
      </c>
      <c r="J24" s="105">
        <f t="shared" si="2"/>
        <v>0</v>
      </c>
    </row>
    <row r="25" spans="2:10" ht="12.75">
      <c r="B25" s="77" t="s">
        <v>64</v>
      </c>
      <c r="C25" s="81" t="s">
        <v>14</v>
      </c>
      <c r="D25" s="79">
        <v>40</v>
      </c>
      <c r="E25" s="106"/>
      <c r="F25" s="103">
        <f t="shared" si="4"/>
        <v>0</v>
      </c>
      <c r="G25" s="104">
        <f t="shared" si="0"/>
        <v>0</v>
      </c>
      <c r="H25" s="107">
        <f t="shared" si="1"/>
        <v>0</v>
      </c>
      <c r="I25" s="104">
        <f t="shared" si="3"/>
        <v>0</v>
      </c>
      <c r="J25" s="105">
        <f t="shared" si="2"/>
        <v>0</v>
      </c>
    </row>
    <row r="26" spans="2:10" ht="12.75">
      <c r="B26" s="77" t="s">
        <v>55</v>
      </c>
      <c r="C26" s="81" t="s">
        <v>14</v>
      </c>
      <c r="D26" s="79">
        <v>130</v>
      </c>
      <c r="E26" s="106"/>
      <c r="F26" s="103">
        <f t="shared" si="4"/>
        <v>0</v>
      </c>
      <c r="G26" s="104">
        <f t="shared" si="0"/>
        <v>0</v>
      </c>
      <c r="H26" s="107">
        <f t="shared" si="1"/>
        <v>0</v>
      </c>
      <c r="I26" s="104">
        <f t="shared" si="3"/>
        <v>0</v>
      </c>
      <c r="J26" s="105">
        <f t="shared" si="2"/>
        <v>0</v>
      </c>
    </row>
    <row r="27" spans="2:10" ht="12.75">
      <c r="B27" s="77" t="s">
        <v>50</v>
      </c>
      <c r="C27" s="81" t="s">
        <v>14</v>
      </c>
      <c r="D27" s="79">
        <v>75</v>
      </c>
      <c r="E27" s="106"/>
      <c r="F27" s="103">
        <f t="shared" si="4"/>
        <v>0</v>
      </c>
      <c r="G27" s="104">
        <f t="shared" si="0"/>
        <v>0</v>
      </c>
      <c r="H27" s="107">
        <f t="shared" si="1"/>
        <v>0</v>
      </c>
      <c r="I27" s="104">
        <f t="shared" si="3"/>
        <v>0</v>
      </c>
      <c r="J27" s="105">
        <f t="shared" si="2"/>
        <v>0</v>
      </c>
    </row>
    <row r="28" spans="2:10" ht="12.75">
      <c r="B28" s="77" t="s">
        <v>65</v>
      </c>
      <c r="C28" s="81" t="s">
        <v>14</v>
      </c>
      <c r="D28" s="79">
        <v>125</v>
      </c>
      <c r="E28" s="106"/>
      <c r="F28" s="103">
        <f t="shared" si="4"/>
        <v>0</v>
      </c>
      <c r="G28" s="104">
        <f t="shared" si="0"/>
        <v>0</v>
      </c>
      <c r="H28" s="107">
        <f t="shared" si="1"/>
        <v>0</v>
      </c>
      <c r="I28" s="104">
        <f t="shared" si="3"/>
        <v>0</v>
      </c>
      <c r="J28" s="105">
        <f t="shared" si="2"/>
        <v>0</v>
      </c>
    </row>
    <row r="29" spans="2:10" ht="12.75">
      <c r="B29" s="77" t="s">
        <v>66</v>
      </c>
      <c r="C29" s="81" t="s">
        <v>14</v>
      </c>
      <c r="D29" s="79">
        <v>55</v>
      </c>
      <c r="E29" s="106"/>
      <c r="F29" s="103">
        <f t="shared" si="4"/>
        <v>0</v>
      </c>
      <c r="G29" s="104">
        <f t="shared" si="0"/>
        <v>0</v>
      </c>
      <c r="H29" s="107">
        <f t="shared" si="1"/>
        <v>0</v>
      </c>
      <c r="I29" s="104">
        <f t="shared" si="3"/>
        <v>0</v>
      </c>
      <c r="J29" s="105">
        <f t="shared" si="2"/>
        <v>0</v>
      </c>
    </row>
    <row r="30" spans="2:10" ht="12.75">
      <c r="B30" s="77" t="s">
        <v>67</v>
      </c>
      <c r="C30" s="81" t="s">
        <v>14</v>
      </c>
      <c r="D30" s="79">
        <v>55</v>
      </c>
      <c r="E30" s="106"/>
      <c r="F30" s="103">
        <f t="shared" si="4"/>
        <v>0</v>
      </c>
      <c r="G30" s="104">
        <f t="shared" si="0"/>
        <v>0</v>
      </c>
      <c r="H30" s="107">
        <f t="shared" si="1"/>
        <v>0</v>
      </c>
      <c r="I30" s="104">
        <f t="shared" si="3"/>
        <v>0</v>
      </c>
      <c r="J30" s="105">
        <f t="shared" si="2"/>
        <v>0</v>
      </c>
    </row>
    <row r="31" spans="2:10" ht="12.75">
      <c r="B31" s="77" t="s">
        <v>62</v>
      </c>
      <c r="C31" s="81" t="s">
        <v>14</v>
      </c>
      <c r="D31" s="79">
        <v>10</v>
      </c>
      <c r="E31" s="106"/>
      <c r="F31" s="103">
        <f t="shared" si="4"/>
        <v>0</v>
      </c>
      <c r="G31" s="104">
        <f t="shared" si="0"/>
        <v>0</v>
      </c>
      <c r="H31" s="107">
        <f t="shared" si="1"/>
        <v>0</v>
      </c>
      <c r="I31" s="104">
        <f t="shared" si="3"/>
        <v>0</v>
      </c>
      <c r="J31" s="105">
        <f t="shared" si="2"/>
        <v>0</v>
      </c>
    </row>
    <row r="32" spans="2:10" ht="12.75">
      <c r="B32" s="77" t="s">
        <v>43</v>
      </c>
      <c r="C32" s="81" t="s">
        <v>14</v>
      </c>
      <c r="D32" s="79">
        <v>15</v>
      </c>
      <c r="E32" s="106"/>
      <c r="F32" s="103">
        <f t="shared" si="4"/>
        <v>0</v>
      </c>
      <c r="G32" s="104">
        <f t="shared" si="0"/>
        <v>0</v>
      </c>
      <c r="H32" s="107">
        <f t="shared" si="1"/>
        <v>0</v>
      </c>
      <c r="I32" s="104">
        <f t="shared" si="3"/>
        <v>0</v>
      </c>
      <c r="J32" s="105">
        <f t="shared" si="2"/>
        <v>0</v>
      </c>
    </row>
    <row r="33" spans="2:10" ht="12.75">
      <c r="B33" s="77" t="s">
        <v>68</v>
      </c>
      <c r="C33" s="81" t="s">
        <v>14</v>
      </c>
      <c r="D33" s="79">
        <v>15</v>
      </c>
      <c r="E33" s="106"/>
      <c r="F33" s="103">
        <f t="shared" si="4"/>
        <v>0</v>
      </c>
      <c r="G33" s="104">
        <f t="shared" si="0"/>
        <v>0</v>
      </c>
      <c r="H33" s="107">
        <f t="shared" si="1"/>
        <v>0</v>
      </c>
      <c r="I33" s="104">
        <f t="shared" si="3"/>
        <v>0</v>
      </c>
      <c r="J33" s="105">
        <f t="shared" si="2"/>
        <v>0</v>
      </c>
    </row>
    <row r="34" spans="2:10" ht="12.75">
      <c r="B34" s="77" t="s">
        <v>76</v>
      </c>
      <c r="C34" s="81" t="s">
        <v>14</v>
      </c>
      <c r="D34" s="79">
        <v>8</v>
      </c>
      <c r="E34" s="106"/>
      <c r="F34" s="103">
        <f t="shared" si="4"/>
        <v>0</v>
      </c>
      <c r="G34" s="104">
        <f t="shared" si="0"/>
        <v>0</v>
      </c>
      <c r="H34" s="107">
        <f t="shared" si="1"/>
        <v>0</v>
      </c>
      <c r="I34" s="104">
        <f t="shared" si="3"/>
        <v>0</v>
      </c>
      <c r="J34" s="105">
        <f t="shared" si="2"/>
        <v>0</v>
      </c>
    </row>
    <row r="35" spans="2:10" ht="12.75">
      <c r="B35" s="77" t="s">
        <v>51</v>
      </c>
      <c r="C35" s="81" t="s">
        <v>14</v>
      </c>
      <c r="D35" s="79">
        <v>8</v>
      </c>
      <c r="E35" s="106"/>
      <c r="F35" s="103">
        <f t="shared" si="4"/>
        <v>0</v>
      </c>
      <c r="G35" s="104">
        <f t="shared" si="0"/>
        <v>0</v>
      </c>
      <c r="H35" s="107">
        <f t="shared" si="1"/>
        <v>0</v>
      </c>
      <c r="I35" s="104">
        <f t="shared" si="3"/>
        <v>0</v>
      </c>
      <c r="J35" s="105">
        <f t="shared" si="2"/>
        <v>0</v>
      </c>
    </row>
    <row r="36" spans="2:10" ht="12.75">
      <c r="B36" s="77" t="s">
        <v>141</v>
      </c>
      <c r="C36" s="81" t="s">
        <v>14</v>
      </c>
      <c r="D36" s="79">
        <v>50</v>
      </c>
      <c r="E36" s="106"/>
      <c r="F36" s="103">
        <f t="shared" si="4"/>
        <v>0</v>
      </c>
      <c r="G36" s="104">
        <f t="shared" si="0"/>
        <v>0</v>
      </c>
      <c r="H36" s="107">
        <f t="shared" si="1"/>
        <v>0</v>
      </c>
      <c r="I36" s="104">
        <f t="shared" si="3"/>
        <v>0</v>
      </c>
      <c r="J36" s="105">
        <f t="shared" si="2"/>
        <v>0</v>
      </c>
    </row>
    <row r="37" spans="2:10" ht="12.75">
      <c r="B37" s="77" t="s">
        <v>60</v>
      </c>
      <c r="C37" s="81" t="s">
        <v>14</v>
      </c>
      <c r="D37" s="79">
        <v>5</v>
      </c>
      <c r="E37" s="106"/>
      <c r="F37" s="103">
        <f t="shared" si="4"/>
        <v>0</v>
      </c>
      <c r="G37" s="104">
        <f t="shared" si="0"/>
        <v>0</v>
      </c>
      <c r="H37" s="107">
        <f t="shared" si="1"/>
        <v>0</v>
      </c>
      <c r="I37" s="104">
        <f t="shared" si="3"/>
        <v>0</v>
      </c>
      <c r="J37" s="105">
        <f t="shared" si="2"/>
        <v>0</v>
      </c>
    </row>
    <row r="38" spans="2:10" ht="12.75">
      <c r="B38" s="77" t="s">
        <v>115</v>
      </c>
      <c r="C38" s="81" t="s">
        <v>14</v>
      </c>
      <c r="D38" s="79">
        <v>10</v>
      </c>
      <c r="E38" s="106"/>
      <c r="F38" s="103">
        <f t="shared" si="4"/>
        <v>0</v>
      </c>
      <c r="G38" s="104">
        <f t="shared" si="0"/>
        <v>0</v>
      </c>
      <c r="H38" s="107">
        <f t="shared" si="1"/>
        <v>0</v>
      </c>
      <c r="I38" s="104">
        <f t="shared" si="3"/>
        <v>0</v>
      </c>
      <c r="J38" s="105">
        <f t="shared" si="2"/>
        <v>0</v>
      </c>
    </row>
    <row r="39" spans="2:10" ht="12.75">
      <c r="B39" s="77" t="s">
        <v>32</v>
      </c>
      <c r="C39" s="81" t="s">
        <v>14</v>
      </c>
      <c r="D39" s="79">
        <v>25</v>
      </c>
      <c r="E39" s="106"/>
      <c r="F39" s="103">
        <f t="shared" si="4"/>
        <v>0</v>
      </c>
      <c r="G39" s="104">
        <f t="shared" si="0"/>
        <v>0</v>
      </c>
      <c r="H39" s="107">
        <f t="shared" si="1"/>
        <v>0</v>
      </c>
      <c r="I39" s="104">
        <f t="shared" si="3"/>
        <v>0</v>
      </c>
      <c r="J39" s="105">
        <f t="shared" si="2"/>
        <v>0</v>
      </c>
    </row>
    <row r="40" spans="2:10" ht="12.75">
      <c r="B40" s="77" t="s">
        <v>90</v>
      </c>
      <c r="C40" s="81" t="s">
        <v>14</v>
      </c>
      <c r="D40" s="79">
        <v>70</v>
      </c>
      <c r="E40" s="106"/>
      <c r="F40" s="103">
        <f t="shared" si="4"/>
        <v>0</v>
      </c>
      <c r="G40" s="104">
        <f t="shared" si="0"/>
        <v>0</v>
      </c>
      <c r="H40" s="107">
        <f t="shared" si="1"/>
        <v>0</v>
      </c>
      <c r="I40" s="104">
        <f t="shared" si="3"/>
        <v>0</v>
      </c>
      <c r="J40" s="105">
        <f t="shared" si="2"/>
        <v>0</v>
      </c>
    </row>
    <row r="41" spans="2:10" ht="12.75">
      <c r="B41" s="77" t="s">
        <v>47</v>
      </c>
      <c r="C41" s="81" t="s">
        <v>14</v>
      </c>
      <c r="D41" s="79">
        <v>115</v>
      </c>
      <c r="E41" s="106"/>
      <c r="F41" s="103">
        <f t="shared" si="4"/>
        <v>0</v>
      </c>
      <c r="G41" s="104">
        <f t="shared" si="0"/>
        <v>0</v>
      </c>
      <c r="H41" s="107">
        <f t="shared" si="1"/>
        <v>0</v>
      </c>
      <c r="I41" s="104">
        <f t="shared" si="3"/>
        <v>0</v>
      </c>
      <c r="J41" s="105">
        <f t="shared" si="2"/>
        <v>0</v>
      </c>
    </row>
    <row r="42" spans="2:10" ht="12.75">
      <c r="B42" s="77" t="s">
        <v>33</v>
      </c>
      <c r="C42" s="81" t="s">
        <v>14</v>
      </c>
      <c r="D42" s="79">
        <v>5</v>
      </c>
      <c r="E42" s="106"/>
      <c r="F42" s="103">
        <f t="shared" si="4"/>
        <v>0</v>
      </c>
      <c r="G42" s="104">
        <f t="shared" si="0"/>
        <v>0</v>
      </c>
      <c r="H42" s="107">
        <f t="shared" si="1"/>
        <v>0</v>
      </c>
      <c r="I42" s="104">
        <f t="shared" si="3"/>
        <v>0</v>
      </c>
      <c r="J42" s="105">
        <f t="shared" si="2"/>
        <v>0</v>
      </c>
    </row>
    <row r="43" spans="2:10" ht="12.75">
      <c r="B43" s="77" t="s">
        <v>121</v>
      </c>
      <c r="C43" s="81" t="s">
        <v>14</v>
      </c>
      <c r="D43" s="82">
        <v>10</v>
      </c>
      <c r="E43" s="106"/>
      <c r="F43" s="103">
        <f t="shared" si="4"/>
        <v>0</v>
      </c>
      <c r="G43" s="104">
        <f t="shared" si="0"/>
        <v>0</v>
      </c>
      <c r="H43" s="107">
        <f t="shared" si="1"/>
        <v>0</v>
      </c>
      <c r="I43" s="104">
        <f t="shared" si="3"/>
        <v>0</v>
      </c>
      <c r="J43" s="105">
        <f t="shared" si="2"/>
        <v>0</v>
      </c>
    </row>
    <row r="44" spans="2:10" ht="12.75">
      <c r="B44" s="77" t="s">
        <v>124</v>
      </c>
      <c r="C44" s="81" t="s">
        <v>14</v>
      </c>
      <c r="D44" s="82">
        <v>30</v>
      </c>
      <c r="E44" s="109"/>
      <c r="F44" s="103">
        <f t="shared" si="4"/>
        <v>0</v>
      </c>
      <c r="G44" s="104">
        <f t="shared" si="0"/>
        <v>0</v>
      </c>
      <c r="H44" s="107">
        <f t="shared" si="1"/>
        <v>0</v>
      </c>
      <c r="I44" s="104">
        <f t="shared" si="3"/>
        <v>0</v>
      </c>
      <c r="J44" s="105">
        <f t="shared" si="2"/>
        <v>0</v>
      </c>
    </row>
    <row r="45" spans="2:10" ht="12.75">
      <c r="B45" s="77" t="s">
        <v>34</v>
      </c>
      <c r="C45" s="81" t="s">
        <v>14</v>
      </c>
      <c r="D45" s="78">
        <v>5</v>
      </c>
      <c r="E45" s="106"/>
      <c r="F45" s="103">
        <f t="shared" si="4"/>
        <v>0</v>
      </c>
      <c r="G45" s="104">
        <f t="shared" si="0"/>
        <v>0</v>
      </c>
      <c r="H45" s="107">
        <f t="shared" si="1"/>
        <v>0</v>
      </c>
      <c r="I45" s="104">
        <f t="shared" si="3"/>
        <v>0</v>
      </c>
      <c r="J45" s="105">
        <f t="shared" si="2"/>
        <v>0</v>
      </c>
    </row>
    <row r="46" spans="2:10" ht="12.75">
      <c r="B46" s="77" t="s">
        <v>35</v>
      </c>
      <c r="C46" s="81" t="s">
        <v>14</v>
      </c>
      <c r="D46" s="79">
        <v>5</v>
      </c>
      <c r="E46" s="106"/>
      <c r="F46" s="103">
        <f t="shared" si="4"/>
        <v>0</v>
      </c>
      <c r="G46" s="104">
        <f t="shared" si="0"/>
        <v>0</v>
      </c>
      <c r="H46" s="107">
        <f t="shared" si="1"/>
        <v>0</v>
      </c>
      <c r="I46" s="104">
        <f t="shared" si="3"/>
        <v>0</v>
      </c>
      <c r="J46" s="105">
        <f t="shared" si="2"/>
        <v>0</v>
      </c>
    </row>
    <row r="47" spans="2:10" ht="12.75">
      <c r="B47" s="77" t="s">
        <v>36</v>
      </c>
      <c r="C47" s="81" t="s">
        <v>14</v>
      </c>
      <c r="D47" s="79">
        <v>5</v>
      </c>
      <c r="E47" s="106"/>
      <c r="F47" s="103">
        <f t="shared" si="4"/>
        <v>0</v>
      </c>
      <c r="G47" s="104">
        <f t="shared" si="0"/>
        <v>0</v>
      </c>
      <c r="H47" s="107">
        <f t="shared" si="1"/>
        <v>0</v>
      </c>
      <c r="I47" s="104">
        <f t="shared" si="3"/>
        <v>0</v>
      </c>
      <c r="J47" s="105">
        <f t="shared" si="2"/>
        <v>0</v>
      </c>
    </row>
    <row r="48" spans="2:10" ht="12.75">
      <c r="B48" s="77" t="s">
        <v>37</v>
      </c>
      <c r="C48" s="81" t="s">
        <v>14</v>
      </c>
      <c r="D48" s="79">
        <v>5</v>
      </c>
      <c r="E48" s="106"/>
      <c r="F48" s="103">
        <f t="shared" si="4"/>
        <v>0</v>
      </c>
      <c r="G48" s="104">
        <f t="shared" si="0"/>
        <v>0</v>
      </c>
      <c r="H48" s="107">
        <f t="shared" si="1"/>
        <v>0</v>
      </c>
      <c r="I48" s="104">
        <f t="shared" si="3"/>
        <v>0</v>
      </c>
      <c r="J48" s="105">
        <f t="shared" si="2"/>
        <v>0</v>
      </c>
    </row>
    <row r="49" spans="2:10" ht="12.75">
      <c r="B49" s="77" t="s">
        <v>96</v>
      </c>
      <c r="C49" s="81" t="s">
        <v>14</v>
      </c>
      <c r="D49" s="79">
        <v>5</v>
      </c>
      <c r="E49" s="106"/>
      <c r="F49" s="103">
        <f t="shared" si="4"/>
        <v>0</v>
      </c>
      <c r="G49" s="104">
        <f t="shared" si="0"/>
        <v>0</v>
      </c>
      <c r="H49" s="107">
        <f t="shared" si="1"/>
        <v>0</v>
      </c>
      <c r="I49" s="104">
        <f t="shared" si="3"/>
        <v>0</v>
      </c>
      <c r="J49" s="105">
        <f t="shared" si="2"/>
        <v>0</v>
      </c>
    </row>
    <row r="50" spans="2:10" ht="12.75">
      <c r="B50" s="77" t="s">
        <v>82</v>
      </c>
      <c r="C50" s="81" t="s">
        <v>26</v>
      </c>
      <c r="D50" s="79">
        <v>240</v>
      </c>
      <c r="E50" s="106"/>
      <c r="F50" s="103">
        <f t="shared" si="4"/>
        <v>0</v>
      </c>
      <c r="G50" s="104">
        <f t="shared" si="0"/>
        <v>0</v>
      </c>
      <c r="H50" s="107">
        <f t="shared" si="1"/>
        <v>0</v>
      </c>
      <c r="I50" s="104">
        <f t="shared" si="3"/>
        <v>0</v>
      </c>
      <c r="J50" s="105">
        <f t="shared" si="2"/>
        <v>0</v>
      </c>
    </row>
    <row r="51" spans="2:10" ht="12.75">
      <c r="B51" s="77" t="s">
        <v>87</v>
      </c>
      <c r="C51" s="81" t="s">
        <v>26</v>
      </c>
      <c r="D51" s="79">
        <v>15</v>
      </c>
      <c r="E51" s="106"/>
      <c r="F51" s="103">
        <f t="shared" si="4"/>
        <v>0</v>
      </c>
      <c r="G51" s="104">
        <f t="shared" si="0"/>
        <v>0</v>
      </c>
      <c r="H51" s="107">
        <f t="shared" si="1"/>
        <v>0</v>
      </c>
      <c r="I51" s="104">
        <f t="shared" si="3"/>
        <v>0</v>
      </c>
      <c r="J51" s="105">
        <f t="shared" si="2"/>
        <v>0</v>
      </c>
    </row>
    <row r="52" spans="2:10" ht="12.75">
      <c r="B52" s="77" t="s">
        <v>39</v>
      </c>
      <c r="C52" s="81" t="s">
        <v>26</v>
      </c>
      <c r="D52" s="79">
        <v>20</v>
      </c>
      <c r="E52" s="106"/>
      <c r="F52" s="103">
        <f t="shared" si="4"/>
        <v>0</v>
      </c>
      <c r="G52" s="104">
        <f t="shared" si="0"/>
        <v>0</v>
      </c>
      <c r="H52" s="107">
        <f t="shared" si="1"/>
        <v>0</v>
      </c>
      <c r="I52" s="104">
        <f t="shared" si="3"/>
        <v>0</v>
      </c>
      <c r="J52" s="105">
        <f t="shared" si="2"/>
        <v>0</v>
      </c>
    </row>
    <row r="53" spans="2:10" ht="12.75">
      <c r="B53" s="77" t="s">
        <v>38</v>
      </c>
      <c r="C53" s="81" t="s">
        <v>26</v>
      </c>
      <c r="D53" s="79">
        <v>70</v>
      </c>
      <c r="E53" s="106"/>
      <c r="F53" s="103">
        <f t="shared" si="4"/>
        <v>0</v>
      </c>
      <c r="G53" s="104">
        <f t="shared" si="0"/>
        <v>0</v>
      </c>
      <c r="H53" s="107">
        <f t="shared" si="1"/>
        <v>0</v>
      </c>
      <c r="I53" s="104">
        <f t="shared" si="3"/>
        <v>0</v>
      </c>
      <c r="J53" s="105">
        <f t="shared" si="2"/>
        <v>0</v>
      </c>
    </row>
    <row r="54" spans="2:10" ht="12.75">
      <c r="B54" s="77" t="s">
        <v>85</v>
      </c>
      <c r="C54" s="81" t="s">
        <v>26</v>
      </c>
      <c r="D54" s="79">
        <v>10</v>
      </c>
      <c r="E54" s="106"/>
      <c r="F54" s="103">
        <f t="shared" si="4"/>
        <v>0</v>
      </c>
      <c r="G54" s="104">
        <f t="shared" si="0"/>
        <v>0</v>
      </c>
      <c r="H54" s="107">
        <f t="shared" si="1"/>
        <v>0</v>
      </c>
      <c r="I54" s="104">
        <f t="shared" si="3"/>
        <v>0</v>
      </c>
      <c r="J54" s="105">
        <f t="shared" si="2"/>
        <v>0</v>
      </c>
    </row>
    <row r="55" spans="2:10" ht="12.75">
      <c r="B55" s="77" t="s">
        <v>86</v>
      </c>
      <c r="C55" s="81" t="s">
        <v>26</v>
      </c>
      <c r="D55" s="79">
        <v>10</v>
      </c>
      <c r="E55" s="106"/>
      <c r="F55" s="103">
        <f t="shared" si="4"/>
        <v>0</v>
      </c>
      <c r="G55" s="104">
        <f t="shared" si="0"/>
        <v>0</v>
      </c>
      <c r="H55" s="107">
        <f t="shared" si="1"/>
        <v>0</v>
      </c>
      <c r="I55" s="104">
        <f t="shared" si="3"/>
        <v>0</v>
      </c>
      <c r="J55" s="105">
        <f t="shared" si="2"/>
        <v>0</v>
      </c>
    </row>
    <row r="56" spans="2:10" ht="12.75">
      <c r="B56" s="77" t="s">
        <v>138</v>
      </c>
      <c r="C56" s="81" t="s">
        <v>26</v>
      </c>
      <c r="D56" s="79">
        <v>265</v>
      </c>
      <c r="E56" s="106"/>
      <c r="F56" s="103">
        <f t="shared" si="4"/>
        <v>0</v>
      </c>
      <c r="G56" s="104">
        <f t="shared" si="0"/>
        <v>0</v>
      </c>
      <c r="H56" s="107">
        <f t="shared" si="1"/>
        <v>0</v>
      </c>
      <c r="I56" s="104">
        <f t="shared" si="3"/>
        <v>0</v>
      </c>
      <c r="J56" s="105">
        <f t="shared" si="2"/>
        <v>0</v>
      </c>
    </row>
    <row r="57" spans="2:10" ht="12.75">
      <c r="B57" s="77" t="s">
        <v>80</v>
      </c>
      <c r="C57" s="81" t="s">
        <v>26</v>
      </c>
      <c r="D57" s="79">
        <v>100</v>
      </c>
      <c r="E57" s="106"/>
      <c r="F57" s="103">
        <f t="shared" si="4"/>
        <v>0</v>
      </c>
      <c r="G57" s="104">
        <f t="shared" si="0"/>
        <v>0</v>
      </c>
      <c r="H57" s="107">
        <f t="shared" si="1"/>
        <v>0</v>
      </c>
      <c r="I57" s="104">
        <f t="shared" si="3"/>
        <v>0</v>
      </c>
      <c r="J57" s="105">
        <f t="shared" si="2"/>
        <v>0</v>
      </c>
    </row>
    <row r="58" spans="2:10" ht="12.75">
      <c r="B58" s="77" t="s">
        <v>153</v>
      </c>
      <c r="C58" s="81" t="s">
        <v>26</v>
      </c>
      <c r="D58" s="79">
        <v>235</v>
      </c>
      <c r="E58" s="106"/>
      <c r="F58" s="103">
        <f t="shared" si="4"/>
        <v>0</v>
      </c>
      <c r="G58" s="104">
        <f t="shared" si="0"/>
        <v>0</v>
      </c>
      <c r="H58" s="107">
        <f t="shared" si="1"/>
        <v>0</v>
      </c>
      <c r="I58" s="104">
        <f t="shared" si="3"/>
        <v>0</v>
      </c>
      <c r="J58" s="105">
        <f t="shared" si="2"/>
        <v>0</v>
      </c>
    </row>
    <row r="59" spans="2:10" ht="25.5" customHeight="1">
      <c r="B59" s="157" t="s">
        <v>168</v>
      </c>
      <c r="C59" s="81" t="s">
        <v>14</v>
      </c>
      <c r="D59" s="79">
        <v>20</v>
      </c>
      <c r="E59" s="106"/>
      <c r="F59" s="103">
        <f t="shared" si="4"/>
        <v>0</v>
      </c>
      <c r="G59" s="104">
        <f t="shared" si="0"/>
        <v>0</v>
      </c>
      <c r="H59" s="107">
        <f t="shared" si="1"/>
        <v>0</v>
      </c>
      <c r="I59" s="104">
        <f t="shared" si="3"/>
        <v>0</v>
      </c>
      <c r="J59" s="105">
        <f t="shared" si="2"/>
        <v>0</v>
      </c>
    </row>
    <row r="60" spans="2:10" ht="25.5" customHeight="1">
      <c r="B60" s="157" t="s">
        <v>169</v>
      </c>
      <c r="C60" s="81" t="s">
        <v>14</v>
      </c>
      <c r="D60" s="79">
        <v>20</v>
      </c>
      <c r="E60" s="106"/>
      <c r="F60" s="103">
        <f t="shared" si="4"/>
        <v>0</v>
      </c>
      <c r="G60" s="104">
        <f t="shared" si="0"/>
        <v>0</v>
      </c>
      <c r="H60" s="107">
        <f t="shared" si="1"/>
        <v>0</v>
      </c>
      <c r="I60" s="104">
        <f t="shared" si="3"/>
        <v>0</v>
      </c>
      <c r="J60" s="105">
        <f t="shared" si="2"/>
        <v>0</v>
      </c>
    </row>
    <row r="61" spans="2:10" ht="25.5" customHeight="1">
      <c r="B61" s="157" t="s">
        <v>170</v>
      </c>
      <c r="C61" s="81" t="s">
        <v>14</v>
      </c>
      <c r="D61" s="79">
        <v>15</v>
      </c>
      <c r="E61" s="106"/>
      <c r="F61" s="103">
        <f t="shared" si="4"/>
        <v>0</v>
      </c>
      <c r="G61" s="104">
        <f t="shared" si="0"/>
        <v>0</v>
      </c>
      <c r="H61" s="107">
        <f t="shared" si="1"/>
        <v>0</v>
      </c>
      <c r="I61" s="104">
        <f t="shared" si="3"/>
        <v>0</v>
      </c>
      <c r="J61" s="105">
        <f t="shared" si="2"/>
        <v>0</v>
      </c>
    </row>
    <row r="62" spans="2:10" ht="12.75">
      <c r="B62" s="77" t="s">
        <v>140</v>
      </c>
      <c r="C62" s="81" t="s">
        <v>14</v>
      </c>
      <c r="D62" s="79">
        <v>10</v>
      </c>
      <c r="E62" s="106"/>
      <c r="F62" s="103">
        <f t="shared" si="4"/>
        <v>0</v>
      </c>
      <c r="G62" s="104">
        <f t="shared" si="0"/>
        <v>0</v>
      </c>
      <c r="H62" s="107">
        <f t="shared" si="1"/>
        <v>0</v>
      </c>
      <c r="I62" s="104">
        <f t="shared" si="3"/>
        <v>0</v>
      </c>
      <c r="J62" s="105">
        <f t="shared" si="2"/>
        <v>0</v>
      </c>
    </row>
    <row r="63" spans="2:10" ht="12.75">
      <c r="B63" s="77" t="s">
        <v>139</v>
      </c>
      <c r="C63" s="81" t="s">
        <v>14</v>
      </c>
      <c r="D63" s="79">
        <v>10</v>
      </c>
      <c r="E63" s="106"/>
      <c r="F63" s="103">
        <f t="shared" si="4"/>
        <v>0</v>
      </c>
      <c r="G63" s="104">
        <f t="shared" si="0"/>
        <v>0</v>
      </c>
      <c r="H63" s="107">
        <f t="shared" si="1"/>
        <v>0</v>
      </c>
      <c r="I63" s="104">
        <f t="shared" si="3"/>
        <v>0</v>
      </c>
      <c r="J63" s="105">
        <f t="shared" si="2"/>
        <v>0</v>
      </c>
    </row>
    <row r="64" spans="2:10" ht="12.75">
      <c r="B64" s="77" t="s">
        <v>53</v>
      </c>
      <c r="C64" s="81" t="s">
        <v>14</v>
      </c>
      <c r="D64" s="79">
        <v>10</v>
      </c>
      <c r="E64" s="106"/>
      <c r="F64" s="103">
        <f t="shared" si="4"/>
        <v>0</v>
      </c>
      <c r="G64" s="104">
        <f t="shared" si="0"/>
        <v>0</v>
      </c>
      <c r="H64" s="107">
        <f t="shared" si="1"/>
        <v>0</v>
      </c>
      <c r="I64" s="104">
        <f t="shared" si="3"/>
        <v>0</v>
      </c>
      <c r="J64" s="105">
        <f t="shared" si="2"/>
        <v>0</v>
      </c>
    </row>
    <row r="65" spans="2:10" ht="12.75">
      <c r="B65" s="77" t="s">
        <v>127</v>
      </c>
      <c r="C65" s="81" t="s">
        <v>14</v>
      </c>
      <c r="D65" s="79">
        <v>5</v>
      </c>
      <c r="E65" s="106"/>
      <c r="F65" s="103">
        <f t="shared" si="4"/>
        <v>0</v>
      </c>
      <c r="G65" s="104">
        <f t="shared" si="0"/>
        <v>0</v>
      </c>
      <c r="H65" s="107">
        <f t="shared" si="1"/>
        <v>0</v>
      </c>
      <c r="I65" s="104">
        <f t="shared" si="3"/>
        <v>0</v>
      </c>
      <c r="J65" s="105">
        <f t="shared" si="2"/>
        <v>0</v>
      </c>
    </row>
    <row r="66" spans="2:10" ht="12.75">
      <c r="B66" s="77" t="s">
        <v>126</v>
      </c>
      <c r="C66" s="81" t="s">
        <v>14</v>
      </c>
      <c r="D66" s="79">
        <v>5</v>
      </c>
      <c r="E66" s="106"/>
      <c r="F66" s="103">
        <f t="shared" si="4"/>
        <v>0</v>
      </c>
      <c r="G66" s="104">
        <f t="shared" si="0"/>
        <v>0</v>
      </c>
      <c r="H66" s="107">
        <f t="shared" si="1"/>
        <v>0</v>
      </c>
      <c r="I66" s="104">
        <f t="shared" si="3"/>
        <v>0</v>
      </c>
      <c r="J66" s="105">
        <f t="shared" si="2"/>
        <v>0</v>
      </c>
    </row>
    <row r="67" spans="2:10" ht="12.75">
      <c r="B67" s="77" t="s">
        <v>71</v>
      </c>
      <c r="C67" s="81" t="s">
        <v>14</v>
      </c>
      <c r="D67" s="79">
        <v>10</v>
      </c>
      <c r="E67" s="106"/>
      <c r="F67" s="103">
        <f t="shared" si="4"/>
        <v>0</v>
      </c>
      <c r="G67" s="104">
        <f t="shared" si="0"/>
        <v>0</v>
      </c>
      <c r="H67" s="107">
        <f t="shared" si="1"/>
        <v>0</v>
      </c>
      <c r="I67" s="104">
        <f t="shared" si="3"/>
        <v>0</v>
      </c>
      <c r="J67" s="105">
        <f t="shared" si="2"/>
        <v>0</v>
      </c>
    </row>
    <row r="68" spans="2:10" ht="12.75">
      <c r="B68" s="77" t="s">
        <v>49</v>
      </c>
      <c r="C68" s="81" t="s">
        <v>14</v>
      </c>
      <c r="D68" s="79">
        <v>10</v>
      </c>
      <c r="E68" s="106"/>
      <c r="F68" s="103">
        <f t="shared" si="4"/>
        <v>0</v>
      </c>
      <c r="G68" s="104">
        <f t="shared" si="0"/>
        <v>0</v>
      </c>
      <c r="H68" s="107">
        <f t="shared" si="1"/>
        <v>0</v>
      </c>
      <c r="I68" s="104">
        <f t="shared" si="3"/>
        <v>0</v>
      </c>
      <c r="J68" s="105">
        <f t="shared" si="2"/>
        <v>0</v>
      </c>
    </row>
    <row r="69" spans="2:10" ht="12.75">
      <c r="B69" s="77" t="s">
        <v>52</v>
      </c>
      <c r="C69" s="81" t="s">
        <v>14</v>
      </c>
      <c r="D69" s="79">
        <v>10</v>
      </c>
      <c r="E69" s="106"/>
      <c r="F69" s="103">
        <f t="shared" si="4"/>
        <v>0</v>
      </c>
      <c r="G69" s="104">
        <f t="shared" si="0"/>
        <v>0</v>
      </c>
      <c r="H69" s="107">
        <f t="shared" si="1"/>
        <v>0</v>
      </c>
      <c r="I69" s="104">
        <f t="shared" si="3"/>
        <v>0</v>
      </c>
      <c r="J69" s="105">
        <f t="shared" si="2"/>
        <v>0</v>
      </c>
    </row>
    <row r="70" spans="2:10" ht="12.75">
      <c r="B70" s="77" t="s">
        <v>57</v>
      </c>
      <c r="C70" s="81" t="s">
        <v>14</v>
      </c>
      <c r="D70" s="79">
        <v>10</v>
      </c>
      <c r="E70" s="106"/>
      <c r="F70" s="103">
        <f t="shared" si="4"/>
        <v>0</v>
      </c>
      <c r="G70" s="104">
        <f t="shared" si="0"/>
        <v>0</v>
      </c>
      <c r="H70" s="107">
        <f t="shared" si="1"/>
        <v>0</v>
      </c>
      <c r="I70" s="104">
        <f t="shared" si="3"/>
        <v>0</v>
      </c>
      <c r="J70" s="105">
        <f t="shared" si="2"/>
        <v>0</v>
      </c>
    </row>
    <row r="71" spans="2:10" ht="12.75">
      <c r="B71" s="77" t="s">
        <v>58</v>
      </c>
      <c r="C71" s="81" t="s">
        <v>14</v>
      </c>
      <c r="D71" s="79">
        <v>10</v>
      </c>
      <c r="E71" s="106"/>
      <c r="F71" s="103">
        <f t="shared" si="4"/>
        <v>0</v>
      </c>
      <c r="G71" s="104">
        <f t="shared" si="0"/>
        <v>0</v>
      </c>
      <c r="H71" s="107">
        <f t="shared" si="1"/>
        <v>0</v>
      </c>
      <c r="I71" s="104">
        <f t="shared" si="3"/>
        <v>0</v>
      </c>
      <c r="J71" s="105">
        <f t="shared" si="2"/>
        <v>0</v>
      </c>
    </row>
    <row r="72" spans="2:10" ht="12.75">
      <c r="B72" s="77" t="s">
        <v>142</v>
      </c>
      <c r="C72" s="81" t="s">
        <v>26</v>
      </c>
      <c r="D72" s="79">
        <v>90</v>
      </c>
      <c r="E72" s="106"/>
      <c r="F72" s="103">
        <f t="shared" si="4"/>
        <v>0</v>
      </c>
      <c r="G72" s="104">
        <f aca="true" t="shared" si="5" ref="G72:G78">SUM(D72*E72)</f>
        <v>0</v>
      </c>
      <c r="H72" s="107">
        <f aca="true" t="shared" si="6" ref="H72:H78">SUM(D72*F72)</f>
        <v>0</v>
      </c>
      <c r="I72" s="104">
        <f t="shared" si="3"/>
        <v>0</v>
      </c>
      <c r="J72" s="105">
        <f aca="true" t="shared" si="7" ref="J72:J78">SUM(I72*1.21)</f>
        <v>0</v>
      </c>
    </row>
    <row r="73" spans="1:10" ht="12.75">
      <c r="A73" s="74"/>
      <c r="B73" s="113" t="s">
        <v>122</v>
      </c>
      <c r="C73" s="114" t="s">
        <v>14</v>
      </c>
      <c r="D73" s="115">
        <v>3</v>
      </c>
      <c r="E73" s="116"/>
      <c r="F73" s="117">
        <f t="shared" si="4"/>
        <v>0</v>
      </c>
      <c r="G73" s="118">
        <f t="shared" si="5"/>
        <v>0</v>
      </c>
      <c r="H73" s="119">
        <f t="shared" si="6"/>
        <v>0</v>
      </c>
      <c r="I73" s="155">
        <f aca="true" t="shared" si="8" ref="I73:I78">SUM(G73*4)</f>
        <v>0</v>
      </c>
      <c r="J73" s="156">
        <f t="shared" si="7"/>
        <v>0</v>
      </c>
    </row>
    <row r="74" spans="1:10" ht="12.75">
      <c r="A74" s="73"/>
      <c r="B74" s="113" t="s">
        <v>163</v>
      </c>
      <c r="C74" s="114" t="s">
        <v>14</v>
      </c>
      <c r="D74" s="120">
        <v>3</v>
      </c>
      <c r="E74" s="116"/>
      <c r="F74" s="117">
        <f t="shared" si="4"/>
        <v>0</v>
      </c>
      <c r="G74" s="118">
        <f t="shared" si="5"/>
        <v>0</v>
      </c>
      <c r="H74" s="119">
        <f t="shared" si="6"/>
        <v>0</v>
      </c>
      <c r="I74" s="155">
        <f t="shared" si="8"/>
        <v>0</v>
      </c>
      <c r="J74" s="156">
        <f t="shared" si="7"/>
        <v>0</v>
      </c>
    </row>
    <row r="75" spans="1:10" ht="12.75">
      <c r="A75" s="73"/>
      <c r="B75" s="113" t="s">
        <v>164</v>
      </c>
      <c r="C75" s="114" t="s">
        <v>14</v>
      </c>
      <c r="D75" s="120">
        <v>5</v>
      </c>
      <c r="E75" s="116"/>
      <c r="F75" s="117">
        <f t="shared" si="4"/>
        <v>0</v>
      </c>
      <c r="G75" s="118">
        <f t="shared" si="5"/>
        <v>0</v>
      </c>
      <c r="H75" s="121">
        <f t="shared" si="6"/>
        <v>0</v>
      </c>
      <c r="I75" s="155">
        <f t="shared" si="8"/>
        <v>0</v>
      </c>
      <c r="J75" s="156">
        <f t="shared" si="7"/>
        <v>0</v>
      </c>
    </row>
    <row r="76" spans="1:10" ht="12.75">
      <c r="A76" s="73"/>
      <c r="B76" s="113" t="s">
        <v>165</v>
      </c>
      <c r="C76" s="114" t="s">
        <v>14</v>
      </c>
      <c r="D76" s="120">
        <v>5</v>
      </c>
      <c r="E76" s="116"/>
      <c r="F76" s="117">
        <f t="shared" si="4"/>
        <v>0</v>
      </c>
      <c r="G76" s="122">
        <f t="shared" si="5"/>
        <v>0</v>
      </c>
      <c r="H76" s="119">
        <f t="shared" si="6"/>
        <v>0</v>
      </c>
      <c r="I76" s="155">
        <f t="shared" si="8"/>
        <v>0</v>
      </c>
      <c r="J76" s="156">
        <f t="shared" si="7"/>
        <v>0</v>
      </c>
    </row>
    <row r="77" spans="1:10" ht="12.75">
      <c r="A77" s="73"/>
      <c r="B77" s="113" t="s">
        <v>166</v>
      </c>
      <c r="C77" s="114" t="s">
        <v>14</v>
      </c>
      <c r="D77" s="120">
        <v>3</v>
      </c>
      <c r="E77" s="116"/>
      <c r="F77" s="119">
        <f t="shared" si="4"/>
        <v>0</v>
      </c>
      <c r="G77" s="118">
        <f t="shared" si="5"/>
        <v>0</v>
      </c>
      <c r="H77" s="119">
        <f t="shared" si="6"/>
        <v>0</v>
      </c>
      <c r="I77" s="155">
        <f t="shared" si="8"/>
        <v>0</v>
      </c>
      <c r="J77" s="156">
        <f t="shared" si="7"/>
        <v>0</v>
      </c>
    </row>
    <row r="78" spans="1:10" ht="13.5" thickBot="1">
      <c r="A78" s="73"/>
      <c r="B78" s="123" t="s">
        <v>155</v>
      </c>
      <c r="C78" s="124" t="s">
        <v>14</v>
      </c>
      <c r="D78" s="125">
        <v>5</v>
      </c>
      <c r="E78" s="126"/>
      <c r="F78" s="154">
        <f t="shared" si="4"/>
        <v>0</v>
      </c>
      <c r="G78" s="127">
        <f t="shared" si="5"/>
        <v>0</v>
      </c>
      <c r="H78" s="154">
        <f t="shared" si="6"/>
        <v>0</v>
      </c>
      <c r="I78" s="127">
        <f t="shared" si="8"/>
        <v>0</v>
      </c>
      <c r="J78" s="154">
        <f t="shared" si="7"/>
        <v>0</v>
      </c>
    </row>
    <row r="79" spans="1:8" ht="12.75">
      <c r="A79" s="73"/>
      <c r="B79" s="5"/>
      <c r="C79" s="73"/>
      <c r="D79" s="73"/>
      <c r="E79" s="112"/>
      <c r="F79" s="112"/>
      <c r="G79" s="112"/>
      <c r="H79" s="112"/>
    </row>
    <row r="80" spans="1:8" ht="12.75">
      <c r="A80" s="73"/>
      <c r="B80" s="5"/>
      <c r="C80" s="73"/>
      <c r="D80" s="73"/>
      <c r="E80" s="112"/>
      <c r="F80" s="112"/>
      <c r="G80" s="112"/>
      <c r="H80" s="112"/>
    </row>
    <row r="81" spans="1:7" ht="12.75">
      <c r="A81" s="73"/>
      <c r="B81" s="5"/>
      <c r="C81" s="73"/>
      <c r="D81" s="73"/>
      <c r="E81" s="73"/>
      <c r="F81" s="73"/>
      <c r="G81" s="73"/>
    </row>
    <row r="82" spans="1:7" ht="13.5" thickBot="1">
      <c r="A82" s="73"/>
      <c r="B82" s="5"/>
      <c r="C82" s="73"/>
      <c r="D82" s="73"/>
      <c r="E82" s="73"/>
      <c r="F82" s="73"/>
      <c r="G82" s="73"/>
    </row>
    <row r="83" spans="1:10" ht="21.75" customHeight="1">
      <c r="A83" s="73"/>
      <c r="B83" s="172" t="s">
        <v>150</v>
      </c>
      <c r="C83" s="173"/>
      <c r="D83" s="173"/>
      <c r="E83" s="173"/>
      <c r="F83" s="173"/>
      <c r="G83" s="162">
        <f>SUM(G8:G78)</f>
        <v>0</v>
      </c>
      <c r="H83" s="163"/>
      <c r="I83" s="162">
        <f>SUM(I8:I78)</f>
        <v>0</v>
      </c>
      <c r="J83" s="163"/>
    </row>
    <row r="84" spans="1:10" ht="21.75" customHeight="1">
      <c r="A84" s="73"/>
      <c r="B84" s="174" t="s">
        <v>148</v>
      </c>
      <c r="C84" s="175"/>
      <c r="D84" s="175"/>
      <c r="E84" s="175"/>
      <c r="F84" s="175"/>
      <c r="G84" s="158">
        <f>SUM(G83*0.21)</f>
        <v>0</v>
      </c>
      <c r="H84" s="159"/>
      <c r="I84" s="158">
        <f>SUM(I83*0.21)</f>
        <v>0</v>
      </c>
      <c r="J84" s="159"/>
    </row>
    <row r="85" spans="1:10" ht="21.75" customHeight="1" thickBot="1">
      <c r="A85" s="73"/>
      <c r="B85" s="166" t="s">
        <v>151</v>
      </c>
      <c r="C85" s="167"/>
      <c r="D85" s="167"/>
      <c r="E85" s="167"/>
      <c r="F85" s="167"/>
      <c r="G85" s="164">
        <f>SUM(G83:H84)</f>
        <v>0</v>
      </c>
      <c r="H85" s="165"/>
      <c r="I85" s="164">
        <f>SUM(I83:J84)</f>
        <v>0</v>
      </c>
      <c r="J85" s="165"/>
    </row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</sheetData>
  <sheetProtection/>
  <mergeCells count="14">
    <mergeCell ref="G6:H6"/>
    <mergeCell ref="B83:F83"/>
    <mergeCell ref="B84:F84"/>
    <mergeCell ref="G83:H83"/>
    <mergeCell ref="G84:H84"/>
    <mergeCell ref="I6:J6"/>
    <mergeCell ref="I83:J83"/>
    <mergeCell ref="I84:J84"/>
    <mergeCell ref="I85:J85"/>
    <mergeCell ref="B85:F85"/>
    <mergeCell ref="G85:H85"/>
    <mergeCell ref="C7:D7"/>
    <mergeCell ref="C6:D6"/>
    <mergeCell ref="E6:F6"/>
  </mergeCells>
  <printOptions/>
  <pageMargins left="0" right="0" top="0" bottom="0" header="0" footer="0"/>
  <pageSetup fitToWidth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J20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2" max="2" width="27.7109375" style="0" customWidth="1"/>
    <col min="5" max="5" width="15.421875" style="0" customWidth="1"/>
    <col min="6" max="6" width="14.8515625" style="0" customWidth="1"/>
    <col min="7" max="7" width="15.7109375" style="0" customWidth="1"/>
    <col min="8" max="8" width="18.7109375" style="0" customWidth="1"/>
    <col min="9" max="9" width="15.7109375" style="0" customWidth="1"/>
    <col min="10" max="10" width="18.7109375" style="0" customWidth="1"/>
  </cols>
  <sheetData>
    <row r="5" ht="13.5" thickBot="1"/>
    <row r="6" spans="2:10" ht="21.75" customHeight="1">
      <c r="B6" s="195"/>
      <c r="C6" s="189" t="s">
        <v>171</v>
      </c>
      <c r="D6" s="190"/>
      <c r="E6" s="193" t="s">
        <v>147</v>
      </c>
      <c r="F6" s="194"/>
      <c r="G6" s="178" t="s">
        <v>157</v>
      </c>
      <c r="H6" s="179"/>
      <c r="I6" s="178" t="s">
        <v>158</v>
      </c>
      <c r="J6" s="179"/>
    </row>
    <row r="7" spans="2:10" ht="21.75" customHeight="1" thickBot="1">
      <c r="B7" s="196"/>
      <c r="C7" s="191"/>
      <c r="D7" s="192"/>
      <c r="E7" s="85" t="s">
        <v>145</v>
      </c>
      <c r="F7" s="86" t="s">
        <v>146</v>
      </c>
      <c r="G7" s="86" t="s">
        <v>145</v>
      </c>
      <c r="H7" s="87" t="s">
        <v>146</v>
      </c>
      <c r="I7" s="146" t="s">
        <v>145</v>
      </c>
      <c r="J7" s="145" t="s">
        <v>146</v>
      </c>
    </row>
    <row r="8" spans="2:10" ht="21.75" customHeight="1">
      <c r="B8" s="88" t="s">
        <v>19</v>
      </c>
      <c r="C8" s="89" t="s">
        <v>20</v>
      </c>
      <c r="D8" s="90">
        <v>2100</v>
      </c>
      <c r="E8" s="99"/>
      <c r="F8" s="100">
        <f aca="true" t="shared" si="0" ref="F8:F17">SUM(E8*1.21)</f>
        <v>0</v>
      </c>
      <c r="G8" s="95">
        <f aca="true" t="shared" si="1" ref="G8:G17">SUM(D8*E8)</f>
        <v>0</v>
      </c>
      <c r="H8" s="96">
        <f aca="true" t="shared" si="2" ref="H8:H17">SUM(D8*F8)</f>
        <v>0</v>
      </c>
      <c r="I8" s="147">
        <f>SUM(G8*4)</f>
        <v>0</v>
      </c>
      <c r="J8" s="148">
        <f>SUM(H8*4)</f>
        <v>0</v>
      </c>
    </row>
    <row r="9" spans="2:10" ht="21.75" customHeight="1">
      <c r="B9" s="91" t="s">
        <v>159</v>
      </c>
      <c r="C9" s="92" t="s">
        <v>20</v>
      </c>
      <c r="D9" s="93">
        <v>840</v>
      </c>
      <c r="E9" s="101"/>
      <c r="F9" s="101">
        <f t="shared" si="0"/>
        <v>0</v>
      </c>
      <c r="G9" s="95">
        <f t="shared" si="1"/>
        <v>0</v>
      </c>
      <c r="H9" s="97">
        <f t="shared" si="2"/>
        <v>0</v>
      </c>
      <c r="I9" s="149">
        <f aca="true" t="shared" si="3" ref="I9:I18">SUM(G9*4)</f>
        <v>0</v>
      </c>
      <c r="J9" s="97">
        <f aca="true" t="shared" si="4" ref="J9:J17">SUM(H9*4)</f>
        <v>0</v>
      </c>
    </row>
    <row r="10" spans="2:10" ht="21.75" customHeight="1">
      <c r="B10" s="91" t="s">
        <v>160</v>
      </c>
      <c r="C10" s="92" t="s">
        <v>23</v>
      </c>
      <c r="D10" s="93">
        <v>4500</v>
      </c>
      <c r="E10" s="101"/>
      <c r="F10" s="101">
        <f t="shared" si="0"/>
        <v>0</v>
      </c>
      <c r="G10" s="95">
        <f t="shared" si="1"/>
        <v>0</v>
      </c>
      <c r="H10" s="97">
        <f t="shared" si="2"/>
        <v>0</v>
      </c>
      <c r="I10" s="149">
        <f t="shared" si="3"/>
        <v>0</v>
      </c>
      <c r="J10" s="97">
        <f t="shared" si="4"/>
        <v>0</v>
      </c>
    </row>
    <row r="11" spans="2:10" ht="21.75" customHeight="1">
      <c r="B11" s="91" t="s">
        <v>24</v>
      </c>
      <c r="C11" s="92" t="s">
        <v>23</v>
      </c>
      <c r="D11" s="93">
        <v>2500</v>
      </c>
      <c r="E11" s="101"/>
      <c r="F11" s="101">
        <f t="shared" si="0"/>
        <v>0</v>
      </c>
      <c r="G11" s="95">
        <f t="shared" si="1"/>
        <v>0</v>
      </c>
      <c r="H11" s="97">
        <f t="shared" si="2"/>
        <v>0</v>
      </c>
      <c r="I11" s="149">
        <f t="shared" si="3"/>
        <v>0</v>
      </c>
      <c r="J11" s="97">
        <f t="shared" si="4"/>
        <v>0</v>
      </c>
    </row>
    <row r="12" spans="2:10" ht="21.75" customHeight="1">
      <c r="B12" s="91" t="s">
        <v>25</v>
      </c>
      <c r="C12" s="92" t="s">
        <v>20</v>
      </c>
      <c r="D12" s="93">
        <v>500</v>
      </c>
      <c r="E12" s="101"/>
      <c r="F12" s="101">
        <f t="shared" si="0"/>
        <v>0</v>
      </c>
      <c r="G12" s="95">
        <f t="shared" si="1"/>
        <v>0</v>
      </c>
      <c r="H12" s="97">
        <f t="shared" si="2"/>
        <v>0</v>
      </c>
      <c r="I12" s="149">
        <f t="shared" si="3"/>
        <v>0</v>
      </c>
      <c r="J12" s="97">
        <f t="shared" si="4"/>
        <v>0</v>
      </c>
    </row>
    <row r="13" spans="2:10" ht="21.75" customHeight="1">
      <c r="B13" s="94" t="s">
        <v>130</v>
      </c>
      <c r="C13" s="92" t="s">
        <v>20</v>
      </c>
      <c r="D13" s="93">
        <v>150</v>
      </c>
      <c r="E13" s="101"/>
      <c r="F13" s="101">
        <f t="shared" si="0"/>
        <v>0</v>
      </c>
      <c r="G13" s="95">
        <f t="shared" si="1"/>
        <v>0</v>
      </c>
      <c r="H13" s="97">
        <f t="shared" si="2"/>
        <v>0</v>
      </c>
      <c r="I13" s="149">
        <f t="shared" si="3"/>
        <v>0</v>
      </c>
      <c r="J13" s="97">
        <f t="shared" si="4"/>
        <v>0</v>
      </c>
    </row>
    <row r="14" spans="2:10" ht="21.75" customHeight="1">
      <c r="B14" s="91" t="s">
        <v>131</v>
      </c>
      <c r="C14" s="92" t="s">
        <v>20</v>
      </c>
      <c r="D14" s="93">
        <v>150</v>
      </c>
      <c r="E14" s="101"/>
      <c r="F14" s="101">
        <f t="shared" si="0"/>
        <v>0</v>
      </c>
      <c r="G14" s="111">
        <f t="shared" si="1"/>
        <v>0</v>
      </c>
      <c r="H14" s="98">
        <f t="shared" si="2"/>
        <v>0</v>
      </c>
      <c r="I14" s="150">
        <f t="shared" si="3"/>
        <v>0</v>
      </c>
      <c r="J14" s="97">
        <f t="shared" si="4"/>
        <v>0</v>
      </c>
    </row>
    <row r="15" spans="2:10" ht="42.75" customHeight="1">
      <c r="B15" s="128" t="s">
        <v>154</v>
      </c>
      <c r="C15" s="129" t="s">
        <v>14</v>
      </c>
      <c r="D15" s="130">
        <v>33</v>
      </c>
      <c r="E15" s="131"/>
      <c r="F15" s="132">
        <f t="shared" si="0"/>
        <v>0</v>
      </c>
      <c r="G15" s="133">
        <f t="shared" si="1"/>
        <v>0</v>
      </c>
      <c r="H15" s="134">
        <f t="shared" si="2"/>
        <v>0</v>
      </c>
      <c r="I15" s="151">
        <f t="shared" si="3"/>
        <v>0</v>
      </c>
      <c r="J15" s="139">
        <f t="shared" si="4"/>
        <v>0</v>
      </c>
    </row>
    <row r="16" spans="1:10" ht="30" customHeight="1">
      <c r="A16" s="74"/>
      <c r="B16" s="135" t="s">
        <v>167</v>
      </c>
      <c r="C16" s="136" t="s">
        <v>20</v>
      </c>
      <c r="D16" s="137">
        <v>400</v>
      </c>
      <c r="E16" s="138"/>
      <c r="F16" s="138">
        <f t="shared" si="0"/>
        <v>0</v>
      </c>
      <c r="G16" s="138">
        <f t="shared" si="1"/>
        <v>0</v>
      </c>
      <c r="H16" s="139">
        <f t="shared" si="2"/>
        <v>0</v>
      </c>
      <c r="I16" s="152">
        <f t="shared" si="3"/>
        <v>0</v>
      </c>
      <c r="J16" s="139">
        <f t="shared" si="4"/>
        <v>0</v>
      </c>
    </row>
    <row r="17" spans="1:10" ht="42.75" customHeight="1" thickBot="1">
      <c r="A17" s="74"/>
      <c r="B17" s="140" t="s">
        <v>156</v>
      </c>
      <c r="C17" s="141" t="s">
        <v>14</v>
      </c>
      <c r="D17" s="142">
        <v>50</v>
      </c>
      <c r="E17" s="143"/>
      <c r="F17" s="143">
        <f t="shared" si="0"/>
        <v>0</v>
      </c>
      <c r="G17" s="143">
        <f t="shared" si="1"/>
        <v>0</v>
      </c>
      <c r="H17" s="144">
        <f t="shared" si="2"/>
        <v>0</v>
      </c>
      <c r="I17" s="153">
        <f t="shared" si="3"/>
        <v>0</v>
      </c>
      <c r="J17" s="144">
        <f t="shared" si="4"/>
        <v>0</v>
      </c>
    </row>
    <row r="18" spans="2:10" ht="21.75" customHeight="1">
      <c r="B18" s="197" t="s">
        <v>173</v>
      </c>
      <c r="C18" s="198"/>
      <c r="D18" s="198"/>
      <c r="E18" s="198"/>
      <c r="F18" s="199"/>
      <c r="G18" s="180">
        <f>SUM(G8:G17)</f>
        <v>0</v>
      </c>
      <c r="H18" s="181"/>
      <c r="I18" s="180">
        <f t="shared" si="3"/>
        <v>0</v>
      </c>
      <c r="J18" s="181"/>
    </row>
    <row r="19" spans="2:10" ht="21.75" customHeight="1">
      <c r="B19" s="176" t="s">
        <v>148</v>
      </c>
      <c r="C19" s="177"/>
      <c r="D19" s="177"/>
      <c r="E19" s="177"/>
      <c r="F19" s="177"/>
      <c r="G19" s="182">
        <f>SUM(G18*0.21)</f>
        <v>0</v>
      </c>
      <c r="H19" s="183"/>
      <c r="I19" s="182">
        <f>SUM(I18*0.21)</f>
        <v>0</v>
      </c>
      <c r="J19" s="183"/>
    </row>
    <row r="20" spans="2:10" ht="21.75" customHeight="1" thickBot="1">
      <c r="B20" s="186" t="s">
        <v>174</v>
      </c>
      <c r="C20" s="187"/>
      <c r="D20" s="187"/>
      <c r="E20" s="187"/>
      <c r="F20" s="188"/>
      <c r="G20" s="184">
        <f>SUM(G18:H19)</f>
        <v>0</v>
      </c>
      <c r="H20" s="185"/>
      <c r="I20" s="184">
        <f>SUM(I18:J19)</f>
        <v>0</v>
      </c>
      <c r="J20" s="185"/>
    </row>
  </sheetData>
  <sheetProtection/>
  <mergeCells count="14">
    <mergeCell ref="E6:F6"/>
    <mergeCell ref="G6:H6"/>
    <mergeCell ref="B6:B7"/>
    <mergeCell ref="B18:F18"/>
    <mergeCell ref="B19:F19"/>
    <mergeCell ref="I6:J6"/>
    <mergeCell ref="I18:J18"/>
    <mergeCell ref="I19:J19"/>
    <mergeCell ref="I20:J20"/>
    <mergeCell ref="B20:F20"/>
    <mergeCell ref="G18:H18"/>
    <mergeCell ref="G19:H19"/>
    <mergeCell ref="G20:H20"/>
    <mergeCell ref="C6:D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3"/>
  <sheetViews>
    <sheetView zoomScalePageLayoutView="0" workbookViewId="0" topLeftCell="A412">
      <selection activeCell="S417" sqref="S417"/>
    </sheetView>
  </sheetViews>
  <sheetFormatPr defaultColWidth="9.140625" defaultRowHeight="12.75"/>
  <cols>
    <col min="1" max="3" width="8.7109375" style="49" customWidth="1"/>
    <col min="4" max="5" width="6.7109375" style="49" customWidth="1"/>
    <col min="6" max="17" width="4.7109375" style="49" customWidth="1"/>
    <col min="18" max="18" width="10.7109375" style="49" customWidth="1"/>
    <col min="19" max="19" width="11.140625" style="49" customWidth="1"/>
    <col min="20" max="16384" width="9.140625" style="49" customWidth="1"/>
  </cols>
  <sheetData>
    <row r="1" spans="1:19" ht="13.5" thickBot="1">
      <c r="A1" s="1"/>
      <c r="B1" s="1"/>
      <c r="C1" s="1"/>
      <c r="D1" s="3"/>
      <c r="E1" s="3"/>
      <c r="F1" s="3"/>
      <c r="G1" s="3"/>
      <c r="H1" s="3"/>
      <c r="I1" s="2" t="s">
        <v>61</v>
      </c>
      <c r="J1" s="3"/>
      <c r="K1" s="3"/>
      <c r="L1" s="3"/>
      <c r="M1" s="3"/>
      <c r="N1" s="3"/>
      <c r="O1" s="3"/>
      <c r="P1" s="3"/>
      <c r="Q1" s="3"/>
      <c r="R1" s="1"/>
      <c r="S1" s="1"/>
    </row>
    <row r="2" spans="1:19" ht="14.25" thickBot="1" thickTop="1">
      <c r="A2" s="36" t="s">
        <v>0</v>
      </c>
      <c r="B2" s="37"/>
      <c r="C2" s="38"/>
      <c r="D2" s="39" t="s">
        <v>1</v>
      </c>
      <c r="E2" s="39" t="s">
        <v>18</v>
      </c>
      <c r="F2" s="39" t="s">
        <v>2</v>
      </c>
      <c r="G2" s="40" t="s">
        <v>3</v>
      </c>
      <c r="H2" s="41" t="s">
        <v>4</v>
      </c>
      <c r="I2" s="41" t="s">
        <v>5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13</v>
      </c>
      <c r="P2" s="41" t="s">
        <v>11</v>
      </c>
      <c r="Q2" s="41" t="s">
        <v>12</v>
      </c>
      <c r="R2" s="42" t="s">
        <v>15</v>
      </c>
      <c r="S2" s="33" t="s">
        <v>16</v>
      </c>
    </row>
    <row r="3" spans="1:19" ht="13.5" thickTop="1">
      <c r="A3" s="4" t="s">
        <v>27</v>
      </c>
      <c r="B3" s="5"/>
      <c r="C3" s="6"/>
      <c r="D3" s="22">
        <v>2009</v>
      </c>
      <c r="E3" s="22" t="s">
        <v>14</v>
      </c>
      <c r="F3" s="52">
        <v>59</v>
      </c>
      <c r="G3" s="53">
        <v>51</v>
      </c>
      <c r="H3" s="53">
        <v>70</v>
      </c>
      <c r="I3" s="53">
        <v>43</v>
      </c>
      <c r="J3" s="53">
        <v>23</v>
      </c>
      <c r="K3" s="53">
        <v>52</v>
      </c>
      <c r="L3" s="53">
        <v>35</v>
      </c>
      <c r="M3" s="53">
        <v>25</v>
      </c>
      <c r="N3" s="53">
        <v>41</v>
      </c>
      <c r="O3" s="53">
        <v>37</v>
      </c>
      <c r="P3" s="53">
        <v>30</v>
      </c>
      <c r="Q3" s="54">
        <v>21</v>
      </c>
      <c r="R3" s="69">
        <f>SUM(F3:Q3)</f>
        <v>487</v>
      </c>
      <c r="S3" s="8"/>
    </row>
    <row r="4" spans="1:19" ht="12.75">
      <c r="A4" s="4"/>
      <c r="B4" s="5"/>
      <c r="C4" s="6"/>
      <c r="D4" s="27">
        <v>2010</v>
      </c>
      <c r="E4" s="27"/>
      <c r="F4" s="55">
        <v>35</v>
      </c>
      <c r="G4" s="56">
        <v>32</v>
      </c>
      <c r="H4" s="56">
        <v>22</v>
      </c>
      <c r="I4" s="56">
        <v>22</v>
      </c>
      <c r="J4" s="56">
        <v>30</v>
      </c>
      <c r="K4" s="56">
        <v>25</v>
      </c>
      <c r="L4" s="56">
        <v>26</v>
      </c>
      <c r="M4" s="56">
        <v>26</v>
      </c>
      <c r="N4" s="56">
        <v>27</v>
      </c>
      <c r="O4" s="56">
        <v>29</v>
      </c>
      <c r="P4" s="56">
        <v>34</v>
      </c>
      <c r="Q4" s="57">
        <v>18</v>
      </c>
      <c r="R4" s="70">
        <f>SUM(F4:Q4)</f>
        <v>326</v>
      </c>
      <c r="S4" s="8"/>
    </row>
    <row r="5" spans="1:19" ht="12.75">
      <c r="A5" s="4"/>
      <c r="B5" s="5"/>
      <c r="C5" s="6"/>
      <c r="D5" s="27">
        <v>2011</v>
      </c>
      <c r="E5" s="27"/>
      <c r="F5" s="55">
        <v>32</v>
      </c>
      <c r="G5" s="56">
        <v>40</v>
      </c>
      <c r="H5" s="56">
        <v>25</v>
      </c>
      <c r="I5" s="56">
        <v>34</v>
      </c>
      <c r="J5" s="56">
        <v>20</v>
      </c>
      <c r="K5" s="56">
        <v>29</v>
      </c>
      <c r="L5" s="56">
        <v>30</v>
      </c>
      <c r="M5" s="56">
        <v>40</v>
      </c>
      <c r="N5" s="56">
        <v>25</v>
      </c>
      <c r="O5" s="56">
        <v>47</v>
      </c>
      <c r="P5" s="56">
        <v>45</v>
      </c>
      <c r="Q5" s="57">
        <v>57</v>
      </c>
      <c r="R5" s="70">
        <f>SUM(F5:Q5)</f>
        <v>424</v>
      </c>
      <c r="S5" s="8"/>
    </row>
    <row r="6" spans="1:19" ht="12.75">
      <c r="A6" s="4"/>
      <c r="B6" s="5"/>
      <c r="C6" s="6"/>
      <c r="D6" s="27">
        <v>2012</v>
      </c>
      <c r="E6" s="27"/>
      <c r="F6" s="55">
        <v>34</v>
      </c>
      <c r="G6" s="56">
        <v>27</v>
      </c>
      <c r="H6" s="56">
        <v>34</v>
      </c>
      <c r="I6" s="56">
        <v>29</v>
      </c>
      <c r="J6" s="56">
        <v>25</v>
      </c>
      <c r="K6" s="56">
        <v>12</v>
      </c>
      <c r="L6" s="56">
        <v>36</v>
      </c>
      <c r="M6" s="56">
        <v>30</v>
      </c>
      <c r="N6" s="56">
        <v>29</v>
      </c>
      <c r="O6" s="56">
        <v>40</v>
      </c>
      <c r="P6" s="56">
        <v>47</v>
      </c>
      <c r="Q6" s="57">
        <v>33</v>
      </c>
      <c r="R6" s="70">
        <f>SUM(F6:Q6)</f>
        <v>376</v>
      </c>
      <c r="S6" s="8"/>
    </row>
    <row r="7" spans="1:19" ht="12.75">
      <c r="A7" s="9"/>
      <c r="B7" s="10"/>
      <c r="C7" s="11"/>
      <c r="D7" s="12">
        <v>2013</v>
      </c>
      <c r="E7" s="12"/>
      <c r="F7" s="61">
        <v>31</v>
      </c>
      <c r="G7" s="62">
        <v>27</v>
      </c>
      <c r="H7" s="62">
        <v>28</v>
      </c>
      <c r="I7" s="62">
        <v>22</v>
      </c>
      <c r="J7" s="62">
        <v>25</v>
      </c>
      <c r="K7" s="62">
        <v>24</v>
      </c>
      <c r="L7" s="62">
        <v>24</v>
      </c>
      <c r="M7" s="62">
        <v>14</v>
      </c>
      <c r="N7" s="62">
        <v>15</v>
      </c>
      <c r="O7" s="62">
        <v>53</v>
      </c>
      <c r="P7" s="62"/>
      <c r="Q7" s="63"/>
      <c r="R7" s="61">
        <f>SUM(F7:Q7)</f>
        <v>263</v>
      </c>
      <c r="S7" s="14"/>
    </row>
    <row r="8" spans="1:19" ht="13.5" thickBot="1">
      <c r="A8" s="15"/>
      <c r="B8" s="16"/>
      <c r="C8" s="17"/>
      <c r="D8" s="18"/>
      <c r="E8" s="18"/>
      <c r="F8" s="58"/>
      <c r="G8" s="59"/>
      <c r="H8" s="59"/>
      <c r="I8" s="59"/>
      <c r="J8" s="59"/>
      <c r="K8" s="59"/>
      <c r="L8" s="59"/>
      <c r="M8" s="59"/>
      <c r="N8" s="59"/>
      <c r="O8" s="59"/>
      <c r="P8" s="59"/>
      <c r="Q8" s="60"/>
      <c r="R8" s="19"/>
      <c r="S8" s="71">
        <f>SUM(R3:R7)/5</f>
        <v>375.2</v>
      </c>
    </row>
    <row r="9" spans="1:19" ht="13.5" thickTop="1">
      <c r="A9" s="4" t="s">
        <v>28</v>
      </c>
      <c r="B9" s="5"/>
      <c r="C9" s="6"/>
      <c r="D9" s="22">
        <v>2009</v>
      </c>
      <c r="E9" s="22" t="s">
        <v>14</v>
      </c>
      <c r="F9" s="52">
        <v>16</v>
      </c>
      <c r="G9" s="53">
        <v>4</v>
      </c>
      <c r="H9" s="53">
        <v>0</v>
      </c>
      <c r="I9" s="53">
        <v>25</v>
      </c>
      <c r="J9" s="53">
        <v>21</v>
      </c>
      <c r="K9" s="53">
        <v>12</v>
      </c>
      <c r="L9" s="53">
        <v>18</v>
      </c>
      <c r="M9" s="53">
        <v>13</v>
      </c>
      <c r="N9" s="53">
        <v>2</v>
      </c>
      <c r="O9" s="53">
        <v>14</v>
      </c>
      <c r="P9" s="53">
        <v>18</v>
      </c>
      <c r="Q9" s="54">
        <v>5</v>
      </c>
      <c r="R9" s="69">
        <f>SUM(F9:Q9)</f>
        <v>148</v>
      </c>
      <c r="S9" s="8"/>
    </row>
    <row r="10" spans="1:19" ht="12.75">
      <c r="A10" s="4"/>
      <c r="B10" s="5"/>
      <c r="C10" s="6"/>
      <c r="D10" s="27">
        <v>2010</v>
      </c>
      <c r="E10" s="27"/>
      <c r="F10" s="55">
        <v>4</v>
      </c>
      <c r="G10" s="56">
        <v>6</v>
      </c>
      <c r="H10" s="56">
        <v>8</v>
      </c>
      <c r="I10" s="56">
        <v>11</v>
      </c>
      <c r="J10" s="56">
        <v>11</v>
      </c>
      <c r="K10" s="56">
        <v>12</v>
      </c>
      <c r="L10" s="56">
        <v>4</v>
      </c>
      <c r="M10" s="56">
        <v>19</v>
      </c>
      <c r="N10" s="56">
        <v>8</v>
      </c>
      <c r="O10" s="56">
        <v>21</v>
      </c>
      <c r="P10" s="56">
        <v>8</v>
      </c>
      <c r="Q10" s="57">
        <v>5</v>
      </c>
      <c r="R10" s="70">
        <f>SUM(F10:Q10)</f>
        <v>117</v>
      </c>
      <c r="S10" s="8"/>
    </row>
    <row r="11" spans="1:19" ht="12.75">
      <c r="A11" s="4"/>
      <c r="B11" s="5"/>
      <c r="C11" s="6"/>
      <c r="D11" s="27">
        <v>2011</v>
      </c>
      <c r="E11" s="27"/>
      <c r="F11" s="55">
        <v>10</v>
      </c>
      <c r="G11" s="56">
        <v>8</v>
      </c>
      <c r="H11" s="56">
        <v>30</v>
      </c>
      <c r="I11" s="56">
        <v>8</v>
      </c>
      <c r="J11" s="56">
        <v>3</v>
      </c>
      <c r="K11" s="56">
        <v>8</v>
      </c>
      <c r="L11" s="56">
        <v>9</v>
      </c>
      <c r="M11" s="56">
        <v>13</v>
      </c>
      <c r="N11" s="56">
        <v>4</v>
      </c>
      <c r="O11" s="56">
        <v>9</v>
      </c>
      <c r="P11" s="56">
        <v>8</v>
      </c>
      <c r="Q11" s="57">
        <v>3</v>
      </c>
      <c r="R11" s="70">
        <f>SUM(F11:Q11)</f>
        <v>113</v>
      </c>
      <c r="S11" s="8"/>
    </row>
    <row r="12" spans="1:19" ht="12.75">
      <c r="A12" s="4"/>
      <c r="B12" s="5"/>
      <c r="C12" s="6"/>
      <c r="D12" s="27">
        <v>2012</v>
      </c>
      <c r="E12" s="27"/>
      <c r="F12" s="55">
        <v>15</v>
      </c>
      <c r="G12" s="56">
        <v>9</v>
      </c>
      <c r="H12" s="56">
        <v>7</v>
      </c>
      <c r="I12" s="56">
        <v>6</v>
      </c>
      <c r="J12" s="56">
        <v>13</v>
      </c>
      <c r="K12" s="56">
        <v>3</v>
      </c>
      <c r="L12" s="56">
        <v>2</v>
      </c>
      <c r="M12" s="56">
        <v>8</v>
      </c>
      <c r="N12" s="56">
        <v>8</v>
      </c>
      <c r="O12" s="56">
        <v>8</v>
      </c>
      <c r="P12" s="56">
        <v>9</v>
      </c>
      <c r="Q12" s="57">
        <v>2</v>
      </c>
      <c r="R12" s="70">
        <f>SUM(F12:Q12)</f>
        <v>90</v>
      </c>
      <c r="S12" s="8"/>
    </row>
    <row r="13" spans="1:19" ht="12.75">
      <c r="A13" s="9"/>
      <c r="B13" s="10"/>
      <c r="C13" s="11"/>
      <c r="D13" s="12">
        <v>2013</v>
      </c>
      <c r="E13" s="12"/>
      <c r="F13" s="61">
        <v>7</v>
      </c>
      <c r="G13" s="62">
        <v>4</v>
      </c>
      <c r="H13" s="62">
        <v>6</v>
      </c>
      <c r="I13" s="62">
        <v>6</v>
      </c>
      <c r="J13" s="62">
        <v>2</v>
      </c>
      <c r="K13" s="62">
        <v>2</v>
      </c>
      <c r="L13" s="62">
        <v>4</v>
      </c>
      <c r="M13" s="62">
        <v>2</v>
      </c>
      <c r="N13" s="62">
        <v>3</v>
      </c>
      <c r="O13" s="62">
        <v>5</v>
      </c>
      <c r="P13" s="62"/>
      <c r="Q13" s="63"/>
      <c r="R13" s="61">
        <f>SUM(F13:Q13)</f>
        <v>41</v>
      </c>
      <c r="S13" s="14"/>
    </row>
    <row r="14" spans="1:19" ht="13.5" thickBot="1">
      <c r="A14" s="15"/>
      <c r="B14" s="16"/>
      <c r="C14" s="17"/>
      <c r="D14" s="18"/>
      <c r="E14" s="18"/>
      <c r="F14" s="58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  <c r="R14" s="19"/>
      <c r="S14" s="71">
        <f>SUM(R9:R13)/5</f>
        <v>101.8</v>
      </c>
    </row>
    <row r="15" spans="1:19" ht="13.5" thickTop="1">
      <c r="A15" s="43" t="s">
        <v>93</v>
      </c>
      <c r="B15" s="5"/>
      <c r="C15" s="6"/>
      <c r="D15" s="22">
        <v>2009</v>
      </c>
      <c r="E15" s="22" t="s">
        <v>14</v>
      </c>
      <c r="F15" s="52">
        <v>13</v>
      </c>
      <c r="G15" s="53">
        <v>18</v>
      </c>
      <c r="H15" s="53">
        <v>4</v>
      </c>
      <c r="I15" s="53">
        <v>10</v>
      </c>
      <c r="J15" s="53">
        <v>4</v>
      </c>
      <c r="K15" s="53">
        <v>5</v>
      </c>
      <c r="L15" s="53">
        <v>4</v>
      </c>
      <c r="M15" s="53">
        <v>1</v>
      </c>
      <c r="N15" s="53">
        <v>4</v>
      </c>
      <c r="O15" s="53">
        <v>5</v>
      </c>
      <c r="P15" s="53"/>
      <c r="Q15" s="54">
        <v>4</v>
      </c>
      <c r="R15" s="72">
        <f>SUM(F15:Q15)</f>
        <v>72</v>
      </c>
      <c r="S15" s="8"/>
    </row>
    <row r="16" spans="1:19" ht="12.75">
      <c r="A16" s="4"/>
      <c r="B16" s="5"/>
      <c r="C16" s="6"/>
      <c r="D16" s="27">
        <v>2010</v>
      </c>
      <c r="E16" s="27"/>
      <c r="F16" s="55">
        <v>4</v>
      </c>
      <c r="G16" s="56">
        <v>2</v>
      </c>
      <c r="H16" s="56">
        <v>4</v>
      </c>
      <c r="I16" s="56"/>
      <c r="J16" s="56"/>
      <c r="K16" s="56">
        <v>1</v>
      </c>
      <c r="L16" s="56"/>
      <c r="M16" s="56">
        <v>4</v>
      </c>
      <c r="N16" s="56">
        <v>2</v>
      </c>
      <c r="O16" s="56"/>
      <c r="P16" s="56">
        <v>15</v>
      </c>
      <c r="Q16" s="57"/>
      <c r="R16" s="72">
        <f>SUM(F16:Q16)</f>
        <v>32</v>
      </c>
      <c r="S16" s="8"/>
    </row>
    <row r="17" spans="1:19" ht="12.75">
      <c r="A17" s="4" t="s">
        <v>112</v>
      </c>
      <c r="B17" s="5"/>
      <c r="C17" s="6"/>
      <c r="D17" s="27">
        <v>2011</v>
      </c>
      <c r="E17" s="27"/>
      <c r="F17" s="55">
        <v>30</v>
      </c>
      <c r="G17" s="56">
        <v>3</v>
      </c>
      <c r="H17" s="56"/>
      <c r="I17" s="56"/>
      <c r="J17" s="56"/>
      <c r="K17" s="56"/>
      <c r="L17" s="56"/>
      <c r="M17" s="56"/>
      <c r="N17" s="56"/>
      <c r="O17" s="56"/>
      <c r="P17" s="56"/>
      <c r="Q17" s="57"/>
      <c r="R17" s="72">
        <f>SUM(F17:Q17)</f>
        <v>33</v>
      </c>
      <c r="S17" s="8"/>
    </row>
    <row r="18" spans="1:19" ht="12.75">
      <c r="A18" s="4"/>
      <c r="B18" s="5"/>
      <c r="C18" s="6"/>
      <c r="D18" s="27">
        <v>2012</v>
      </c>
      <c r="E18" s="27"/>
      <c r="F18" s="55"/>
      <c r="G18" s="56"/>
      <c r="H18" s="56">
        <v>4</v>
      </c>
      <c r="I18" s="56">
        <v>2</v>
      </c>
      <c r="J18" s="56">
        <v>3</v>
      </c>
      <c r="K18" s="56"/>
      <c r="L18" s="56">
        <v>1</v>
      </c>
      <c r="M18" s="56">
        <v>4</v>
      </c>
      <c r="N18" s="56"/>
      <c r="O18" s="56">
        <v>3</v>
      </c>
      <c r="P18" s="56">
        <v>3</v>
      </c>
      <c r="Q18" s="57">
        <v>2</v>
      </c>
      <c r="R18" s="72">
        <f>SUM(F18:Q18)</f>
        <v>22</v>
      </c>
      <c r="S18" s="8"/>
    </row>
    <row r="19" spans="1:19" ht="12.75">
      <c r="A19" s="9"/>
      <c r="B19" s="10"/>
      <c r="C19" s="11"/>
      <c r="D19" s="12">
        <v>2013</v>
      </c>
      <c r="E19" s="12"/>
      <c r="F19" s="61">
        <v>6</v>
      </c>
      <c r="G19" s="62">
        <v>1</v>
      </c>
      <c r="H19" s="62">
        <v>2</v>
      </c>
      <c r="I19" s="62">
        <v>2</v>
      </c>
      <c r="J19" s="62"/>
      <c r="K19" s="62"/>
      <c r="L19" s="62">
        <v>5</v>
      </c>
      <c r="M19" s="62">
        <v>1</v>
      </c>
      <c r="N19" s="62">
        <v>2</v>
      </c>
      <c r="O19" s="62">
        <v>6</v>
      </c>
      <c r="P19" s="62"/>
      <c r="Q19" s="63"/>
      <c r="R19" s="61">
        <f>SUM(F19:Q19)</f>
        <v>25</v>
      </c>
      <c r="S19" s="14"/>
    </row>
    <row r="20" spans="1:19" ht="13.5" thickBot="1">
      <c r="A20" s="15"/>
      <c r="B20" s="16"/>
      <c r="C20" s="17"/>
      <c r="D20" s="18"/>
      <c r="E20" s="18"/>
      <c r="F20" s="58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/>
      <c r="R20" s="19"/>
      <c r="S20" s="71">
        <f>SUM(R15:R19)/5</f>
        <v>36.8</v>
      </c>
    </row>
    <row r="21" spans="1:19" ht="13.5" thickTop="1">
      <c r="A21" s="43" t="s">
        <v>41</v>
      </c>
      <c r="B21" s="5"/>
      <c r="C21" s="6"/>
      <c r="D21" s="12">
        <v>2009</v>
      </c>
      <c r="E21" s="22" t="s">
        <v>14</v>
      </c>
      <c r="F21" s="61">
        <v>3</v>
      </c>
      <c r="G21" s="62">
        <v>2</v>
      </c>
      <c r="H21" s="62"/>
      <c r="I21" s="62"/>
      <c r="J21" s="62"/>
      <c r="K21" s="62"/>
      <c r="L21" s="62"/>
      <c r="M21" s="62"/>
      <c r="N21" s="62"/>
      <c r="O21" s="62"/>
      <c r="P21" s="62"/>
      <c r="Q21" s="63"/>
      <c r="R21" s="34"/>
      <c r="S21" s="8"/>
    </row>
    <row r="22" spans="1:19" ht="12.75">
      <c r="A22" s="68" t="s">
        <v>99</v>
      </c>
      <c r="B22" s="5"/>
      <c r="C22" s="6"/>
      <c r="D22" s="27">
        <v>2010</v>
      </c>
      <c r="E22" s="27"/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7"/>
      <c r="R22" s="31"/>
      <c r="S22" s="8"/>
    </row>
    <row r="23" spans="2:19" ht="12.75">
      <c r="B23" s="5"/>
      <c r="C23" s="6"/>
      <c r="D23" s="27">
        <v>2011</v>
      </c>
      <c r="E23" s="27"/>
      <c r="F23" s="55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7"/>
      <c r="R23" s="31"/>
      <c r="S23" s="8"/>
    </row>
    <row r="24" spans="2:19" ht="12.75">
      <c r="B24" s="5"/>
      <c r="C24" s="6"/>
      <c r="D24" s="12">
        <v>2012</v>
      </c>
      <c r="E24" s="12"/>
      <c r="F24" s="61"/>
      <c r="G24" s="64"/>
      <c r="H24" s="61"/>
      <c r="I24" s="64"/>
      <c r="J24" s="61"/>
      <c r="K24" s="64"/>
      <c r="L24" s="61"/>
      <c r="M24" s="64"/>
      <c r="N24" s="61"/>
      <c r="O24" s="64"/>
      <c r="P24" s="61"/>
      <c r="Q24" s="63"/>
      <c r="R24" s="35"/>
      <c r="S24" s="8"/>
    </row>
    <row r="25" spans="1:19" ht="12.75">
      <c r="A25" s="50"/>
      <c r="B25" s="10"/>
      <c r="C25" s="11"/>
      <c r="D25" s="12">
        <v>2013</v>
      </c>
      <c r="E25" s="12"/>
      <c r="F25" s="61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3"/>
      <c r="R25" s="34"/>
      <c r="S25" s="14"/>
    </row>
    <row r="26" spans="1:19" ht="13.5" thickBot="1">
      <c r="A26" s="51"/>
      <c r="B26" s="16"/>
      <c r="C26" s="17"/>
      <c r="D26" s="18"/>
      <c r="E26" s="18"/>
      <c r="F26" s="58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60"/>
      <c r="R26" s="19"/>
      <c r="S26" s="32">
        <v>10</v>
      </c>
    </row>
    <row r="27" spans="1:19" ht="13.5" thickTop="1">
      <c r="A27" s="4" t="s">
        <v>29</v>
      </c>
      <c r="B27" s="5"/>
      <c r="C27" s="6"/>
      <c r="D27" s="22">
        <v>2009</v>
      </c>
      <c r="E27" s="22" t="s">
        <v>14</v>
      </c>
      <c r="F27" s="52">
        <v>33</v>
      </c>
      <c r="G27" s="53">
        <v>12</v>
      </c>
      <c r="H27" s="53">
        <v>26</v>
      </c>
      <c r="I27" s="53">
        <v>6</v>
      </c>
      <c r="J27" s="53">
        <v>2</v>
      </c>
      <c r="K27" s="53"/>
      <c r="L27" s="53">
        <v>5</v>
      </c>
      <c r="M27" s="53">
        <v>1</v>
      </c>
      <c r="N27" s="53">
        <v>2</v>
      </c>
      <c r="O27" s="53"/>
      <c r="P27" s="53"/>
      <c r="Q27" s="54">
        <v>2</v>
      </c>
      <c r="R27" s="69">
        <f>SUM(F27:Q27)</f>
        <v>89</v>
      </c>
      <c r="S27" s="8"/>
    </row>
    <row r="28" spans="1:19" ht="12.75">
      <c r="A28" s="4"/>
      <c r="B28" s="5"/>
      <c r="C28" s="6"/>
      <c r="D28" s="27">
        <v>2010</v>
      </c>
      <c r="E28" s="27"/>
      <c r="F28" s="55">
        <v>2</v>
      </c>
      <c r="G28" s="56"/>
      <c r="H28" s="56">
        <v>3</v>
      </c>
      <c r="I28" s="56"/>
      <c r="J28" s="56"/>
      <c r="K28" s="56"/>
      <c r="L28" s="56">
        <v>1</v>
      </c>
      <c r="M28" s="56">
        <v>2</v>
      </c>
      <c r="N28" s="56"/>
      <c r="O28" s="56"/>
      <c r="P28" s="56">
        <v>1</v>
      </c>
      <c r="Q28" s="57"/>
      <c r="R28" s="70">
        <f>SUM(F28:Q28)</f>
        <v>9</v>
      </c>
      <c r="S28" s="8"/>
    </row>
    <row r="29" spans="1:19" ht="12.75">
      <c r="A29" s="4"/>
      <c r="B29" s="5"/>
      <c r="C29" s="6"/>
      <c r="D29" s="27">
        <v>2011</v>
      </c>
      <c r="E29" s="27"/>
      <c r="F29" s="55"/>
      <c r="G29" s="56">
        <v>1</v>
      </c>
      <c r="H29" s="56">
        <v>1</v>
      </c>
      <c r="I29" s="56"/>
      <c r="J29" s="56"/>
      <c r="K29" s="56"/>
      <c r="L29" s="56"/>
      <c r="M29" s="56">
        <v>2</v>
      </c>
      <c r="N29" s="56">
        <v>1</v>
      </c>
      <c r="O29" s="56"/>
      <c r="P29" s="56"/>
      <c r="Q29" s="57"/>
      <c r="R29" s="70">
        <f>SUM(F29:Q29)</f>
        <v>5</v>
      </c>
      <c r="S29" s="8"/>
    </row>
    <row r="30" spans="1:19" ht="12.75">
      <c r="A30" s="4"/>
      <c r="B30" s="5"/>
      <c r="C30" s="6"/>
      <c r="D30" s="27">
        <v>2012</v>
      </c>
      <c r="E30" s="27"/>
      <c r="F30" s="55"/>
      <c r="G30" s="56">
        <v>2</v>
      </c>
      <c r="H30" s="56"/>
      <c r="I30" s="56">
        <v>1</v>
      </c>
      <c r="J30" s="56">
        <v>2</v>
      </c>
      <c r="K30" s="56"/>
      <c r="L30" s="56">
        <v>2</v>
      </c>
      <c r="M30" s="56"/>
      <c r="N30" s="56"/>
      <c r="O30" s="56">
        <v>3</v>
      </c>
      <c r="P30" s="56"/>
      <c r="Q30" s="57"/>
      <c r="R30" s="70">
        <f>SUM(F30:Q30)</f>
        <v>10</v>
      </c>
      <c r="S30" s="8"/>
    </row>
    <row r="31" spans="1:19" ht="12.75">
      <c r="A31" s="9"/>
      <c r="B31" s="10"/>
      <c r="C31" s="11"/>
      <c r="D31" s="12">
        <v>2013</v>
      </c>
      <c r="E31" s="12"/>
      <c r="F31" s="61">
        <v>5</v>
      </c>
      <c r="G31" s="62"/>
      <c r="H31" s="62"/>
      <c r="I31" s="62"/>
      <c r="J31" s="62"/>
      <c r="K31" s="62"/>
      <c r="L31" s="62"/>
      <c r="M31" s="62">
        <v>2</v>
      </c>
      <c r="N31" s="62"/>
      <c r="O31" s="62"/>
      <c r="P31" s="62"/>
      <c r="Q31" s="63"/>
      <c r="R31" s="61">
        <f>SUM(F31:Q31)</f>
        <v>7</v>
      </c>
      <c r="S31" s="14"/>
    </row>
    <row r="32" spans="1:19" ht="13.5" thickBot="1">
      <c r="A32" s="15"/>
      <c r="B32" s="16"/>
      <c r="C32" s="17"/>
      <c r="D32" s="18"/>
      <c r="E32" s="18"/>
      <c r="F32" s="58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60"/>
      <c r="R32" s="19"/>
      <c r="S32" s="71">
        <f>SUM(R27:R31)/5</f>
        <v>24</v>
      </c>
    </row>
    <row r="33" spans="1:19" ht="13.5" thickTop="1">
      <c r="A33" s="43" t="s">
        <v>54</v>
      </c>
      <c r="B33" s="5"/>
      <c r="C33" s="6"/>
      <c r="D33" s="22">
        <v>2009</v>
      </c>
      <c r="E33" s="22" t="s">
        <v>14</v>
      </c>
      <c r="F33" s="52"/>
      <c r="G33" s="53">
        <v>22</v>
      </c>
      <c r="H33" s="53">
        <v>24</v>
      </c>
      <c r="I33" s="53"/>
      <c r="J33" s="53"/>
      <c r="K33" s="53">
        <v>20</v>
      </c>
      <c r="L33" s="53">
        <v>8</v>
      </c>
      <c r="M33" s="53"/>
      <c r="N33" s="53">
        <v>8</v>
      </c>
      <c r="O33" s="53">
        <v>10</v>
      </c>
      <c r="P33" s="53">
        <v>12</v>
      </c>
      <c r="Q33" s="54">
        <v>10</v>
      </c>
      <c r="R33" s="72">
        <f>SUM(F33:Q33)</f>
        <v>114</v>
      </c>
      <c r="S33" s="8"/>
    </row>
    <row r="34" spans="1:19" ht="12.75">
      <c r="A34" s="4" t="s">
        <v>102</v>
      </c>
      <c r="B34" s="5"/>
      <c r="C34" s="6"/>
      <c r="D34" s="27">
        <v>2010</v>
      </c>
      <c r="E34" s="27"/>
      <c r="F34" s="55">
        <v>20</v>
      </c>
      <c r="G34" s="56">
        <v>10</v>
      </c>
      <c r="H34" s="56">
        <v>2</v>
      </c>
      <c r="I34" s="56">
        <v>6</v>
      </c>
      <c r="J34" s="56">
        <v>4</v>
      </c>
      <c r="K34" s="56"/>
      <c r="L34" s="56">
        <v>2</v>
      </c>
      <c r="M34" s="56">
        <v>8</v>
      </c>
      <c r="N34" s="56">
        <v>4</v>
      </c>
      <c r="O34" s="56"/>
      <c r="P34" s="56"/>
      <c r="Q34" s="57"/>
      <c r="R34" s="72">
        <f>SUM(F34:Q34)</f>
        <v>56</v>
      </c>
      <c r="S34" s="8"/>
    </row>
    <row r="35" spans="1:19" ht="12.75">
      <c r="A35" s="4"/>
      <c r="B35" s="5"/>
      <c r="C35" s="6"/>
      <c r="D35" s="27">
        <v>2011</v>
      </c>
      <c r="E35" s="27"/>
      <c r="F35" s="55"/>
      <c r="G35" s="56">
        <v>36</v>
      </c>
      <c r="H35" s="56"/>
      <c r="I35" s="56">
        <v>6</v>
      </c>
      <c r="J35" s="56"/>
      <c r="K35" s="56">
        <v>2</v>
      </c>
      <c r="L35" s="56"/>
      <c r="M35" s="56"/>
      <c r="N35" s="56"/>
      <c r="O35" s="56">
        <v>6</v>
      </c>
      <c r="P35" s="56"/>
      <c r="Q35" s="57"/>
      <c r="R35" s="72">
        <f>SUM(F35:Q35)</f>
        <v>50</v>
      </c>
      <c r="S35" s="8"/>
    </row>
    <row r="36" spans="1:19" ht="12.75">
      <c r="A36" s="4"/>
      <c r="B36" s="5"/>
      <c r="C36" s="6"/>
      <c r="D36" s="27">
        <v>2012</v>
      </c>
      <c r="E36" s="27"/>
      <c r="F36" s="55"/>
      <c r="G36" s="56">
        <v>4</v>
      </c>
      <c r="H36" s="56">
        <v>2</v>
      </c>
      <c r="I36" s="56"/>
      <c r="J36" s="56">
        <v>8</v>
      </c>
      <c r="K36" s="56"/>
      <c r="L36" s="56">
        <v>8</v>
      </c>
      <c r="M36" s="56"/>
      <c r="N36" s="56"/>
      <c r="O36" s="56">
        <v>8</v>
      </c>
      <c r="P36" s="56"/>
      <c r="Q36" s="57"/>
      <c r="R36" s="72">
        <f>SUM(F36:Q36)</f>
        <v>30</v>
      </c>
      <c r="S36" s="8"/>
    </row>
    <row r="37" spans="1:19" ht="12.75">
      <c r="A37" s="9"/>
      <c r="B37" s="10"/>
      <c r="C37" s="11"/>
      <c r="D37" s="12">
        <v>2013</v>
      </c>
      <c r="E37" s="12"/>
      <c r="F37" s="61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3"/>
      <c r="R37" s="13"/>
      <c r="S37" s="14"/>
    </row>
    <row r="38" spans="1:19" ht="13.5" thickBot="1">
      <c r="A38" s="15"/>
      <c r="B38" s="16"/>
      <c r="C38" s="17"/>
      <c r="D38" s="18"/>
      <c r="E38" s="18"/>
      <c r="F38" s="58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60"/>
      <c r="R38" s="19"/>
      <c r="S38" s="71">
        <f>SUM(R33:R37)/4</f>
        <v>62.5</v>
      </c>
    </row>
    <row r="39" spans="1:19" ht="13.5" thickTop="1">
      <c r="A39" s="43" t="s">
        <v>88</v>
      </c>
      <c r="B39" s="5"/>
      <c r="C39" s="6"/>
      <c r="D39" s="22">
        <v>2009</v>
      </c>
      <c r="E39" s="22" t="s">
        <v>14</v>
      </c>
      <c r="F39" s="52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4"/>
      <c r="R39" s="7"/>
      <c r="S39" s="8"/>
    </row>
    <row r="40" spans="1:19" ht="12.75">
      <c r="A40" s="4"/>
      <c r="B40" s="5"/>
      <c r="C40" s="6"/>
      <c r="D40" s="27">
        <v>2010</v>
      </c>
      <c r="E40" s="27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7"/>
      <c r="R40" s="7"/>
      <c r="S40" s="8"/>
    </row>
    <row r="41" spans="1:19" ht="12.75">
      <c r="A41" s="4" t="s">
        <v>120</v>
      </c>
      <c r="B41" s="5"/>
      <c r="C41" s="6"/>
      <c r="D41" s="27">
        <v>2011</v>
      </c>
      <c r="E41" s="27"/>
      <c r="F41" s="55"/>
      <c r="G41" s="56"/>
      <c r="H41" s="56"/>
      <c r="I41" s="56"/>
      <c r="J41" s="56"/>
      <c r="K41" s="56"/>
      <c r="L41" s="56"/>
      <c r="M41" s="56"/>
      <c r="N41" s="56"/>
      <c r="O41" s="56">
        <v>4</v>
      </c>
      <c r="P41" s="56"/>
      <c r="Q41" s="57">
        <v>3</v>
      </c>
      <c r="R41" s="7"/>
      <c r="S41" s="8"/>
    </row>
    <row r="42" spans="1:19" ht="12.75">
      <c r="A42" s="4"/>
      <c r="B42" s="5"/>
      <c r="C42" s="6"/>
      <c r="D42" s="27">
        <v>2012</v>
      </c>
      <c r="E42" s="27"/>
      <c r="F42" s="55">
        <v>4</v>
      </c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7"/>
      <c r="R42" s="7"/>
      <c r="S42" s="8"/>
    </row>
    <row r="43" spans="1:19" ht="12.75">
      <c r="A43" s="9"/>
      <c r="B43" s="10"/>
      <c r="C43" s="11"/>
      <c r="D43" s="12">
        <v>2013</v>
      </c>
      <c r="E43" s="12"/>
      <c r="F43" s="61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3"/>
      <c r="R43" s="13"/>
      <c r="S43" s="14"/>
    </row>
    <row r="44" spans="1:19" ht="13.5" thickBot="1">
      <c r="A44" s="15"/>
      <c r="B44" s="16"/>
      <c r="C44" s="17"/>
      <c r="D44" s="18"/>
      <c r="E44" s="18"/>
      <c r="F44" s="58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60"/>
      <c r="R44" s="19"/>
      <c r="S44" s="32">
        <v>4</v>
      </c>
    </row>
    <row r="45" spans="1:19" ht="13.5" thickTop="1">
      <c r="A45" s="43" t="s">
        <v>74</v>
      </c>
      <c r="B45" s="5"/>
      <c r="C45" s="6"/>
      <c r="D45" s="22">
        <v>2009</v>
      </c>
      <c r="E45" s="22" t="s">
        <v>14</v>
      </c>
      <c r="F45" s="52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4"/>
      <c r="R45" s="7"/>
      <c r="S45" s="8"/>
    </row>
    <row r="46" spans="1:19" ht="12.75">
      <c r="A46" s="4" t="s">
        <v>69</v>
      </c>
      <c r="B46" s="5"/>
      <c r="C46" s="6"/>
      <c r="D46" s="27">
        <v>2010</v>
      </c>
      <c r="E46" s="27"/>
      <c r="F46" s="55"/>
      <c r="G46" s="56"/>
      <c r="H46" s="56"/>
      <c r="I46" s="56"/>
      <c r="J46" s="56"/>
      <c r="K46" s="56"/>
      <c r="L46" s="56"/>
      <c r="M46" s="56"/>
      <c r="N46" s="56"/>
      <c r="O46" s="56"/>
      <c r="P46" s="56">
        <v>2</v>
      </c>
      <c r="Q46" s="57"/>
      <c r="R46" s="7"/>
      <c r="S46" s="8"/>
    </row>
    <row r="47" spans="1:19" ht="12.75">
      <c r="A47" s="4" t="s">
        <v>119</v>
      </c>
      <c r="B47" s="5"/>
      <c r="C47" s="6"/>
      <c r="D47" s="27">
        <v>2011</v>
      </c>
      <c r="E47" s="27"/>
      <c r="F47" s="55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7"/>
      <c r="R47" s="7"/>
      <c r="S47" s="8"/>
    </row>
    <row r="48" spans="1:19" ht="12.75">
      <c r="A48" s="4"/>
      <c r="B48" s="5"/>
      <c r="C48" s="6"/>
      <c r="D48" s="27">
        <v>2012</v>
      </c>
      <c r="E48" s="27"/>
      <c r="F48" s="55"/>
      <c r="G48" s="56"/>
      <c r="H48" s="56"/>
      <c r="I48" s="56"/>
      <c r="J48" s="56"/>
      <c r="K48" s="56"/>
      <c r="L48" s="56"/>
      <c r="M48" s="56">
        <v>1</v>
      </c>
      <c r="N48" s="56"/>
      <c r="O48" s="56"/>
      <c r="P48" s="56"/>
      <c r="Q48" s="57"/>
      <c r="R48" s="7"/>
      <c r="S48" s="8"/>
    </row>
    <row r="49" spans="1:19" ht="12.75">
      <c r="A49" s="9"/>
      <c r="B49" s="10"/>
      <c r="C49" s="11"/>
      <c r="D49" s="12">
        <v>2013</v>
      </c>
      <c r="E49" s="12"/>
      <c r="F49" s="61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3"/>
      <c r="R49" s="13"/>
      <c r="S49" s="14"/>
    </row>
    <row r="50" spans="1:19" ht="13.5" thickBot="1">
      <c r="A50" s="15"/>
      <c r="B50" s="16"/>
      <c r="C50" s="17"/>
      <c r="D50" s="18"/>
      <c r="E50" s="18"/>
      <c r="F50" s="58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60"/>
      <c r="R50" s="19"/>
      <c r="S50" s="32">
        <v>4</v>
      </c>
    </row>
    <row r="51" spans="1:19" ht="13.5" thickTop="1">
      <c r="A51" s="4" t="s">
        <v>46</v>
      </c>
      <c r="B51" s="5"/>
      <c r="C51" s="6"/>
      <c r="D51" s="22">
        <v>2009</v>
      </c>
      <c r="E51" s="22" t="s">
        <v>14</v>
      </c>
      <c r="F51" s="52">
        <v>10</v>
      </c>
      <c r="G51" s="53">
        <v>19</v>
      </c>
      <c r="H51" s="53">
        <v>24</v>
      </c>
      <c r="I51" s="53">
        <v>38</v>
      </c>
      <c r="J51" s="53">
        <v>41</v>
      </c>
      <c r="K51" s="53">
        <v>10</v>
      </c>
      <c r="L51" s="53">
        <v>21</v>
      </c>
      <c r="M51" s="53">
        <v>26</v>
      </c>
      <c r="N51" s="53">
        <v>10</v>
      </c>
      <c r="O51" s="53">
        <v>29</v>
      </c>
      <c r="P51" s="53">
        <v>33</v>
      </c>
      <c r="Q51" s="54">
        <v>4</v>
      </c>
      <c r="R51" s="72">
        <f>SUM(F51:Q51)</f>
        <v>265</v>
      </c>
      <c r="S51" s="8"/>
    </row>
    <row r="52" spans="1:19" ht="12.75">
      <c r="A52" s="4"/>
      <c r="B52" s="5"/>
      <c r="C52" s="6"/>
      <c r="D52" s="27">
        <v>2010</v>
      </c>
      <c r="E52" s="27"/>
      <c r="F52" s="55">
        <v>3</v>
      </c>
      <c r="G52" s="56">
        <v>7</v>
      </c>
      <c r="H52" s="56">
        <v>7</v>
      </c>
      <c r="I52" s="56">
        <v>9</v>
      </c>
      <c r="J52" s="56">
        <v>14</v>
      </c>
      <c r="K52" s="56">
        <v>12</v>
      </c>
      <c r="L52" s="56">
        <v>7</v>
      </c>
      <c r="M52" s="56">
        <v>11</v>
      </c>
      <c r="N52" s="56">
        <v>10</v>
      </c>
      <c r="O52" s="56">
        <v>16</v>
      </c>
      <c r="P52" s="56">
        <v>15</v>
      </c>
      <c r="Q52" s="57">
        <v>7</v>
      </c>
      <c r="R52" s="72">
        <f>SUM(F52:Q52)</f>
        <v>118</v>
      </c>
      <c r="S52" s="8"/>
    </row>
    <row r="53" spans="1:19" ht="12.75">
      <c r="A53" s="4"/>
      <c r="B53" s="5"/>
      <c r="C53" s="6"/>
      <c r="D53" s="27">
        <v>2011</v>
      </c>
      <c r="E53" s="27"/>
      <c r="F53" s="55">
        <v>16</v>
      </c>
      <c r="G53" s="56">
        <v>13</v>
      </c>
      <c r="H53" s="56">
        <v>31</v>
      </c>
      <c r="I53" s="56">
        <v>11</v>
      </c>
      <c r="J53" s="56">
        <v>6</v>
      </c>
      <c r="K53" s="56">
        <v>15</v>
      </c>
      <c r="L53" s="56">
        <v>11</v>
      </c>
      <c r="M53" s="56">
        <v>12</v>
      </c>
      <c r="N53" s="56">
        <v>7</v>
      </c>
      <c r="O53" s="56">
        <v>15</v>
      </c>
      <c r="P53" s="56">
        <v>16</v>
      </c>
      <c r="Q53" s="57">
        <v>10</v>
      </c>
      <c r="R53" s="72">
        <f>SUM(F53:Q53)</f>
        <v>163</v>
      </c>
      <c r="S53" s="8"/>
    </row>
    <row r="54" spans="1:19" ht="12.75">
      <c r="A54" s="4"/>
      <c r="B54" s="5"/>
      <c r="C54" s="6"/>
      <c r="D54" s="27">
        <v>2012</v>
      </c>
      <c r="E54" s="27"/>
      <c r="F54" s="55">
        <v>21</v>
      </c>
      <c r="G54" s="56">
        <v>10</v>
      </c>
      <c r="H54" s="56">
        <v>13</v>
      </c>
      <c r="I54" s="56">
        <v>14</v>
      </c>
      <c r="J54" s="56">
        <v>27</v>
      </c>
      <c r="K54" s="56">
        <v>7</v>
      </c>
      <c r="L54" s="56">
        <v>22</v>
      </c>
      <c r="M54" s="56">
        <v>19</v>
      </c>
      <c r="N54" s="56">
        <v>9</v>
      </c>
      <c r="O54" s="56">
        <v>19</v>
      </c>
      <c r="P54" s="56">
        <v>19</v>
      </c>
      <c r="Q54" s="57">
        <v>12</v>
      </c>
      <c r="R54" s="72">
        <f>SUM(F54:Q54)</f>
        <v>192</v>
      </c>
      <c r="S54" s="8"/>
    </row>
    <row r="55" spans="1:19" ht="12.75">
      <c r="A55" s="9"/>
      <c r="B55" s="10"/>
      <c r="C55" s="11"/>
      <c r="D55" s="12">
        <v>2013</v>
      </c>
      <c r="E55" s="12"/>
      <c r="F55" s="61">
        <v>23</v>
      </c>
      <c r="G55" s="62">
        <v>17</v>
      </c>
      <c r="H55" s="62">
        <v>16</v>
      </c>
      <c r="I55" s="62">
        <v>18</v>
      </c>
      <c r="J55" s="62">
        <v>18</v>
      </c>
      <c r="K55" s="62">
        <v>11</v>
      </c>
      <c r="L55" s="62">
        <v>16</v>
      </c>
      <c r="M55" s="62">
        <v>9</v>
      </c>
      <c r="N55" s="62">
        <v>10</v>
      </c>
      <c r="O55" s="62">
        <v>34</v>
      </c>
      <c r="P55" s="62"/>
      <c r="Q55" s="63"/>
      <c r="R55" s="61">
        <f>SUM(F55:Q55)</f>
        <v>172</v>
      </c>
      <c r="S55" s="14"/>
    </row>
    <row r="56" spans="1:19" ht="13.5" thickBot="1">
      <c r="A56" s="15"/>
      <c r="B56" s="16"/>
      <c r="C56" s="17"/>
      <c r="D56" s="18"/>
      <c r="E56" s="18"/>
      <c r="F56" s="58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0"/>
      <c r="R56" s="19"/>
      <c r="S56" s="71">
        <f>SUM(R51:R55)/5</f>
        <v>182</v>
      </c>
    </row>
    <row r="57" spans="1:19" ht="13.5" thickTop="1">
      <c r="A57" s="43" t="s">
        <v>44</v>
      </c>
      <c r="B57" s="5"/>
      <c r="C57" s="6"/>
      <c r="D57" s="22">
        <v>2009</v>
      </c>
      <c r="E57" s="22" t="s">
        <v>14</v>
      </c>
      <c r="F57" s="52"/>
      <c r="G57" s="53">
        <v>8</v>
      </c>
      <c r="H57" s="53">
        <v>10</v>
      </c>
      <c r="I57" s="53">
        <v>4</v>
      </c>
      <c r="J57" s="53"/>
      <c r="K57" s="53"/>
      <c r="L57" s="53">
        <v>2</v>
      </c>
      <c r="M57" s="53"/>
      <c r="N57" s="53"/>
      <c r="O57" s="53">
        <v>4</v>
      </c>
      <c r="P57" s="53"/>
      <c r="Q57" s="54"/>
      <c r="R57" s="72">
        <f>SUM(F57:Q57)</f>
        <v>28</v>
      </c>
      <c r="S57" s="8"/>
    </row>
    <row r="58" spans="1:19" ht="12.75">
      <c r="A58" s="4" t="s">
        <v>102</v>
      </c>
      <c r="B58" s="5"/>
      <c r="C58" s="6"/>
      <c r="D58" s="27">
        <v>2010</v>
      </c>
      <c r="E58" s="27"/>
      <c r="F58" s="55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  <c r="R58" s="7"/>
      <c r="S58" s="8"/>
    </row>
    <row r="59" spans="1:19" ht="12.75">
      <c r="A59" s="4"/>
      <c r="B59" s="5"/>
      <c r="C59" s="6"/>
      <c r="D59" s="27">
        <v>2011</v>
      </c>
      <c r="E59" s="27"/>
      <c r="F59" s="55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  <c r="R59" s="7"/>
      <c r="S59" s="8"/>
    </row>
    <row r="60" spans="1:19" ht="12.75">
      <c r="A60" s="4"/>
      <c r="B60" s="5"/>
      <c r="C60" s="6"/>
      <c r="D60" s="27">
        <v>2012</v>
      </c>
      <c r="E60" s="27"/>
      <c r="F60" s="55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  <c r="R60" s="7"/>
      <c r="S60" s="8"/>
    </row>
    <row r="61" spans="1:19" ht="12.75">
      <c r="A61" s="9"/>
      <c r="B61" s="10"/>
      <c r="C61" s="11"/>
      <c r="D61" s="12">
        <v>2013</v>
      </c>
      <c r="E61" s="12"/>
      <c r="F61" s="61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  <c r="R61" s="13"/>
      <c r="S61" s="14"/>
    </row>
    <row r="62" spans="1:19" ht="13.5" thickBot="1">
      <c r="A62" s="15"/>
      <c r="B62" s="16"/>
      <c r="C62" s="17"/>
      <c r="D62" s="18"/>
      <c r="E62" s="18"/>
      <c r="F62" s="58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  <c r="R62" s="19"/>
      <c r="S62" s="32">
        <v>28</v>
      </c>
    </row>
    <row r="63" spans="1:19" ht="13.5" thickTop="1">
      <c r="A63" s="4" t="s">
        <v>30</v>
      </c>
      <c r="B63" s="5"/>
      <c r="C63" s="6"/>
      <c r="D63" s="22">
        <v>2009</v>
      </c>
      <c r="E63" s="22" t="s">
        <v>14</v>
      </c>
      <c r="F63" s="52">
        <v>6</v>
      </c>
      <c r="G63" s="53">
        <v>14</v>
      </c>
      <c r="H63" s="53">
        <v>22</v>
      </c>
      <c r="I63" s="53">
        <v>18</v>
      </c>
      <c r="J63" s="53">
        <v>19</v>
      </c>
      <c r="K63" s="53">
        <v>18</v>
      </c>
      <c r="L63" s="53">
        <v>17</v>
      </c>
      <c r="M63" s="53">
        <v>12</v>
      </c>
      <c r="N63" s="53">
        <v>9</v>
      </c>
      <c r="O63" s="53">
        <v>7</v>
      </c>
      <c r="P63" s="53">
        <v>18</v>
      </c>
      <c r="Q63" s="54">
        <v>0</v>
      </c>
      <c r="R63" s="72">
        <f>SUM(F63:Q63)</f>
        <v>160</v>
      </c>
      <c r="S63" s="8"/>
    </row>
    <row r="64" spans="1:19" ht="12.75">
      <c r="A64" s="4"/>
      <c r="B64" s="5"/>
      <c r="C64" s="6"/>
      <c r="D64" s="27">
        <v>2010</v>
      </c>
      <c r="E64" s="27"/>
      <c r="F64" s="55">
        <v>4</v>
      </c>
      <c r="G64" s="56">
        <v>20</v>
      </c>
      <c r="H64" s="56">
        <v>12</v>
      </c>
      <c r="I64" s="56">
        <v>2</v>
      </c>
      <c r="J64" s="56">
        <v>6</v>
      </c>
      <c r="K64" s="56">
        <v>5</v>
      </c>
      <c r="L64" s="56">
        <v>6</v>
      </c>
      <c r="M64" s="56">
        <v>1</v>
      </c>
      <c r="N64" s="56">
        <v>1</v>
      </c>
      <c r="O64" s="56">
        <v>5</v>
      </c>
      <c r="P64" s="56">
        <v>4</v>
      </c>
      <c r="Q64" s="57">
        <v>3</v>
      </c>
      <c r="R64" s="72">
        <f>SUM(F64:Q64)</f>
        <v>69</v>
      </c>
      <c r="S64" s="8"/>
    </row>
    <row r="65" spans="1:19" ht="12.75">
      <c r="A65" s="4"/>
      <c r="B65" s="5"/>
      <c r="C65" s="6"/>
      <c r="D65" s="27">
        <v>2011</v>
      </c>
      <c r="E65" s="27"/>
      <c r="F65" s="55">
        <v>1</v>
      </c>
      <c r="G65" s="56">
        <v>4</v>
      </c>
      <c r="H65" s="56">
        <v>3</v>
      </c>
      <c r="I65" s="56">
        <v>5</v>
      </c>
      <c r="J65" s="56">
        <v>3</v>
      </c>
      <c r="K65" s="56">
        <v>3</v>
      </c>
      <c r="L65" s="56">
        <v>2</v>
      </c>
      <c r="M65" s="56">
        <v>6</v>
      </c>
      <c r="N65" s="56">
        <v>4</v>
      </c>
      <c r="O65" s="56">
        <v>6</v>
      </c>
      <c r="P65" s="56">
        <v>6</v>
      </c>
      <c r="Q65" s="57">
        <v>0</v>
      </c>
      <c r="R65" s="72">
        <f>SUM(F65:Q65)</f>
        <v>43</v>
      </c>
      <c r="S65" s="8"/>
    </row>
    <row r="66" spans="1:19" ht="12.75">
      <c r="A66" s="4"/>
      <c r="B66" s="5"/>
      <c r="C66" s="6"/>
      <c r="D66" s="27">
        <v>2012</v>
      </c>
      <c r="E66" s="27"/>
      <c r="F66" s="55">
        <v>3</v>
      </c>
      <c r="G66" s="56">
        <v>2</v>
      </c>
      <c r="H66" s="56">
        <v>3</v>
      </c>
      <c r="I66" s="56">
        <v>8</v>
      </c>
      <c r="J66" s="56">
        <v>10</v>
      </c>
      <c r="K66" s="56">
        <v>2</v>
      </c>
      <c r="L66" s="56">
        <v>6</v>
      </c>
      <c r="M66" s="56">
        <v>2</v>
      </c>
      <c r="N66" s="56">
        <v>7</v>
      </c>
      <c r="O66" s="56">
        <v>7</v>
      </c>
      <c r="P66" s="56">
        <v>6</v>
      </c>
      <c r="Q66" s="57">
        <v>4</v>
      </c>
      <c r="R66" s="72">
        <f>SUM(F66:Q66)</f>
        <v>60</v>
      </c>
      <c r="S66" s="8"/>
    </row>
    <row r="67" spans="1:19" ht="12.75">
      <c r="A67" s="9"/>
      <c r="B67" s="10"/>
      <c r="C67" s="11"/>
      <c r="D67" s="12">
        <v>2013</v>
      </c>
      <c r="E67" s="12"/>
      <c r="F67" s="61">
        <v>5</v>
      </c>
      <c r="G67" s="62">
        <v>5</v>
      </c>
      <c r="H67" s="62">
        <v>4</v>
      </c>
      <c r="I67" s="62">
        <v>6</v>
      </c>
      <c r="J67" s="62">
        <v>1</v>
      </c>
      <c r="K67" s="62">
        <v>8</v>
      </c>
      <c r="L67" s="62">
        <v>10</v>
      </c>
      <c r="M67" s="62">
        <v>3</v>
      </c>
      <c r="N67" s="62">
        <v>4</v>
      </c>
      <c r="O67" s="62">
        <v>12</v>
      </c>
      <c r="P67" s="62"/>
      <c r="Q67" s="63"/>
      <c r="R67" s="61">
        <f>SUM(F67:Q67)</f>
        <v>58</v>
      </c>
      <c r="S67" s="14"/>
    </row>
    <row r="68" spans="1:19" ht="13.5" thickBot="1">
      <c r="A68" s="15"/>
      <c r="B68" s="16"/>
      <c r="C68" s="17"/>
      <c r="D68" s="18"/>
      <c r="E68" s="18"/>
      <c r="F68" s="58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60"/>
      <c r="R68" s="19"/>
      <c r="S68" s="71">
        <f>SUM(R63:R67)/5</f>
        <v>78</v>
      </c>
    </row>
    <row r="69" spans="1:19" ht="13.5" thickTop="1">
      <c r="A69" s="43" t="s">
        <v>42</v>
      </c>
      <c r="B69" s="5"/>
      <c r="C69" s="6"/>
      <c r="D69" s="22">
        <v>2009</v>
      </c>
      <c r="E69" s="22" t="s">
        <v>14</v>
      </c>
      <c r="F69" s="52">
        <v>6</v>
      </c>
      <c r="G69" s="53">
        <v>4</v>
      </c>
      <c r="H69" s="53">
        <v>2</v>
      </c>
      <c r="I69" s="53">
        <v>20</v>
      </c>
      <c r="J69" s="53">
        <v>18</v>
      </c>
      <c r="K69" s="53">
        <v>10</v>
      </c>
      <c r="L69" s="53">
        <v>14</v>
      </c>
      <c r="M69" s="53">
        <v>8</v>
      </c>
      <c r="N69" s="53">
        <v>0</v>
      </c>
      <c r="O69" s="53">
        <v>8</v>
      </c>
      <c r="P69" s="53">
        <v>18</v>
      </c>
      <c r="Q69" s="54">
        <v>2</v>
      </c>
      <c r="R69" s="72">
        <f>SUM(F69:Q69)</f>
        <v>110</v>
      </c>
      <c r="S69" s="8"/>
    </row>
    <row r="70" spans="1:19" ht="12.75">
      <c r="A70" s="4"/>
      <c r="B70" s="5"/>
      <c r="C70" s="6"/>
      <c r="D70" s="27">
        <v>2010</v>
      </c>
      <c r="E70" s="27"/>
      <c r="F70" s="55">
        <v>2</v>
      </c>
      <c r="G70" s="56">
        <v>4</v>
      </c>
      <c r="H70" s="56">
        <v>4</v>
      </c>
      <c r="I70" s="56">
        <v>7</v>
      </c>
      <c r="J70" s="56">
        <v>9</v>
      </c>
      <c r="K70" s="56">
        <v>9</v>
      </c>
      <c r="L70" s="56">
        <v>4</v>
      </c>
      <c r="M70" s="56">
        <v>11</v>
      </c>
      <c r="N70" s="56">
        <v>8</v>
      </c>
      <c r="O70" s="56">
        <v>11</v>
      </c>
      <c r="P70" s="56">
        <v>6</v>
      </c>
      <c r="Q70" s="57">
        <v>3</v>
      </c>
      <c r="R70" s="72">
        <f>SUM(F70:Q70)</f>
        <v>78</v>
      </c>
      <c r="S70" s="8"/>
    </row>
    <row r="71" spans="1:19" ht="12.75">
      <c r="A71" s="4"/>
      <c r="B71" s="5"/>
      <c r="C71" s="6"/>
      <c r="D71" s="27">
        <v>2011</v>
      </c>
      <c r="E71" s="27"/>
      <c r="F71" s="55">
        <v>6</v>
      </c>
      <c r="G71" s="56">
        <v>8</v>
      </c>
      <c r="H71" s="56">
        <v>25</v>
      </c>
      <c r="I71" s="56">
        <v>4</v>
      </c>
      <c r="J71" s="56">
        <v>1</v>
      </c>
      <c r="K71" s="56">
        <v>5</v>
      </c>
      <c r="L71" s="56">
        <v>5</v>
      </c>
      <c r="M71" s="56">
        <v>8</v>
      </c>
      <c r="N71" s="56">
        <v>2</v>
      </c>
      <c r="O71" s="56">
        <v>7</v>
      </c>
      <c r="P71" s="56">
        <v>5</v>
      </c>
      <c r="Q71" s="57">
        <v>0</v>
      </c>
      <c r="R71" s="72">
        <f>SUM(F71:Q71)</f>
        <v>76</v>
      </c>
      <c r="S71" s="8"/>
    </row>
    <row r="72" spans="1:19" ht="12.75">
      <c r="A72" s="4"/>
      <c r="B72" s="5"/>
      <c r="C72" s="6"/>
      <c r="D72" s="27">
        <v>2012</v>
      </c>
      <c r="E72" s="27"/>
      <c r="F72" s="55">
        <v>10</v>
      </c>
      <c r="G72" s="56">
        <v>5</v>
      </c>
      <c r="H72" s="56">
        <v>3</v>
      </c>
      <c r="I72" s="56">
        <v>3</v>
      </c>
      <c r="J72" s="56">
        <v>11</v>
      </c>
      <c r="K72" s="56">
        <v>2</v>
      </c>
      <c r="L72" s="56">
        <v>2</v>
      </c>
      <c r="M72" s="56">
        <v>7</v>
      </c>
      <c r="N72" s="56">
        <v>2</v>
      </c>
      <c r="O72" s="56">
        <v>3</v>
      </c>
      <c r="P72" s="56">
        <v>5</v>
      </c>
      <c r="Q72" s="57">
        <v>2</v>
      </c>
      <c r="R72" s="72">
        <f>SUM(F72:Q72)</f>
        <v>55</v>
      </c>
      <c r="S72" s="8"/>
    </row>
    <row r="73" spans="1:19" ht="12.75">
      <c r="A73" s="9"/>
      <c r="B73" s="10"/>
      <c r="C73" s="11"/>
      <c r="D73" s="12">
        <v>2013</v>
      </c>
      <c r="E73" s="12"/>
      <c r="F73" s="61">
        <v>5</v>
      </c>
      <c r="G73" s="62">
        <v>4</v>
      </c>
      <c r="H73" s="62">
        <v>6</v>
      </c>
      <c r="I73" s="62">
        <v>4</v>
      </c>
      <c r="J73" s="62">
        <v>1</v>
      </c>
      <c r="K73" s="62">
        <v>2</v>
      </c>
      <c r="L73" s="62">
        <v>2</v>
      </c>
      <c r="M73" s="62">
        <v>1</v>
      </c>
      <c r="N73" s="62">
        <v>1</v>
      </c>
      <c r="O73" s="62">
        <v>3</v>
      </c>
      <c r="P73" s="62"/>
      <c r="Q73" s="63"/>
      <c r="R73" s="61">
        <f>SUM(F73:Q73)</f>
        <v>29</v>
      </c>
      <c r="S73" s="14"/>
    </row>
    <row r="74" spans="1:19" ht="13.5" thickBot="1">
      <c r="A74" s="15"/>
      <c r="B74" s="16"/>
      <c r="C74" s="17"/>
      <c r="D74" s="18"/>
      <c r="E74" s="18"/>
      <c r="F74" s="58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60"/>
      <c r="R74" s="19"/>
      <c r="S74" s="71">
        <f>SUM(R69:R73)/5</f>
        <v>69.6</v>
      </c>
    </row>
    <row r="75" spans="1:19" ht="13.5" thickTop="1">
      <c r="A75" s="4" t="s">
        <v>31</v>
      </c>
      <c r="B75" s="5"/>
      <c r="C75" s="6"/>
      <c r="D75" s="22">
        <v>2009</v>
      </c>
      <c r="E75" s="22" t="s">
        <v>14</v>
      </c>
      <c r="F75" s="52">
        <v>6</v>
      </c>
      <c r="G75" s="53">
        <v>14</v>
      </c>
      <c r="H75" s="53">
        <v>10</v>
      </c>
      <c r="I75" s="53">
        <v>7</v>
      </c>
      <c r="J75" s="53">
        <v>3</v>
      </c>
      <c r="K75" s="53"/>
      <c r="L75" s="53">
        <v>2</v>
      </c>
      <c r="M75" s="53"/>
      <c r="N75" s="53"/>
      <c r="O75" s="53"/>
      <c r="P75" s="53"/>
      <c r="Q75" s="54"/>
      <c r="R75" s="72">
        <f>SUM(F75:Q75)</f>
        <v>42</v>
      </c>
      <c r="S75" s="8"/>
    </row>
    <row r="76" spans="1:19" ht="12.75">
      <c r="A76" s="4" t="s">
        <v>100</v>
      </c>
      <c r="B76" s="5"/>
      <c r="C76" s="6"/>
      <c r="D76" s="27">
        <v>2010</v>
      </c>
      <c r="E76" s="27"/>
      <c r="F76" s="55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7"/>
      <c r="R76" s="7"/>
      <c r="S76" s="8"/>
    </row>
    <row r="77" spans="1:19" ht="12.75">
      <c r="A77" s="4"/>
      <c r="B77" s="5"/>
      <c r="C77" s="6"/>
      <c r="D77" s="27">
        <v>2011</v>
      </c>
      <c r="E77" s="27"/>
      <c r="F77" s="55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7"/>
      <c r="R77" s="7"/>
      <c r="S77" s="8"/>
    </row>
    <row r="78" spans="1:19" ht="12.75">
      <c r="A78" s="4"/>
      <c r="B78" s="5"/>
      <c r="C78" s="6"/>
      <c r="D78" s="27">
        <v>2012</v>
      </c>
      <c r="E78" s="27"/>
      <c r="F78" s="55"/>
      <c r="G78" s="56"/>
      <c r="H78" s="56"/>
      <c r="I78" s="56"/>
      <c r="J78" s="56"/>
      <c r="K78" s="56"/>
      <c r="L78" s="56"/>
      <c r="M78" s="56"/>
      <c r="N78" s="56"/>
      <c r="O78" s="56"/>
      <c r="P78" s="56">
        <v>1</v>
      </c>
      <c r="Q78" s="57">
        <v>1</v>
      </c>
      <c r="R78" s="7">
        <v>2</v>
      </c>
      <c r="S78" s="8"/>
    </row>
    <row r="79" spans="1:19" ht="12.75">
      <c r="A79" s="9"/>
      <c r="B79" s="10"/>
      <c r="C79" s="11"/>
      <c r="D79" s="12">
        <v>2013</v>
      </c>
      <c r="E79" s="12"/>
      <c r="F79" s="61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3"/>
      <c r="R79" s="13"/>
      <c r="S79" s="14"/>
    </row>
    <row r="80" spans="1:19" ht="13.5" thickBot="1">
      <c r="A80" s="15"/>
      <c r="B80" s="16"/>
      <c r="C80" s="17"/>
      <c r="D80" s="18"/>
      <c r="E80" s="18"/>
      <c r="F80" s="58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60"/>
      <c r="R80" s="19"/>
      <c r="S80" s="32">
        <v>24</v>
      </c>
    </row>
    <row r="81" spans="1:19" ht="13.5" thickTop="1">
      <c r="A81" s="43" t="s">
        <v>81</v>
      </c>
      <c r="B81" s="5"/>
      <c r="C81" s="6"/>
      <c r="D81" s="22">
        <v>2009</v>
      </c>
      <c r="E81" s="22" t="s">
        <v>14</v>
      </c>
      <c r="F81" s="52"/>
      <c r="G81" s="53"/>
      <c r="H81" s="53"/>
      <c r="I81" s="53"/>
      <c r="J81" s="53"/>
      <c r="K81" s="53">
        <v>30</v>
      </c>
      <c r="L81" s="53"/>
      <c r="M81" s="53"/>
      <c r="N81" s="53"/>
      <c r="O81" s="53">
        <v>30</v>
      </c>
      <c r="P81" s="53"/>
      <c r="Q81" s="54"/>
      <c r="R81" s="72">
        <f>SUM(F81:Q81)</f>
        <v>60</v>
      </c>
      <c r="S81" s="8"/>
    </row>
    <row r="82" spans="1:19" ht="12.75">
      <c r="A82" s="4"/>
      <c r="B82" s="5"/>
      <c r="C82" s="6"/>
      <c r="D82" s="27">
        <v>2010</v>
      </c>
      <c r="E82" s="27"/>
      <c r="F82" s="55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7"/>
      <c r="R82" s="7"/>
      <c r="S82" s="8"/>
    </row>
    <row r="83" spans="1:19" ht="12.75">
      <c r="A83" s="4"/>
      <c r="B83" s="5"/>
      <c r="C83" s="6"/>
      <c r="D83" s="27">
        <v>2011</v>
      </c>
      <c r="E83" s="27"/>
      <c r="F83" s="55">
        <v>10</v>
      </c>
      <c r="G83" s="56">
        <v>10</v>
      </c>
      <c r="H83" s="56">
        <v>10</v>
      </c>
      <c r="I83" s="56">
        <v>80</v>
      </c>
      <c r="J83" s="56"/>
      <c r="K83" s="56"/>
      <c r="L83" s="56"/>
      <c r="M83" s="56"/>
      <c r="N83" s="56"/>
      <c r="O83" s="56"/>
      <c r="P83" s="56"/>
      <c r="Q83" s="57">
        <v>50</v>
      </c>
      <c r="R83" s="72">
        <f>SUM(F83:Q83)</f>
        <v>160</v>
      </c>
      <c r="S83" s="8"/>
    </row>
    <row r="84" spans="1:19" ht="12.75">
      <c r="A84" s="4"/>
      <c r="B84" s="5"/>
      <c r="C84" s="6"/>
      <c r="D84" s="27">
        <v>2012</v>
      </c>
      <c r="E84" s="27"/>
      <c r="F84" s="55"/>
      <c r="G84" s="56"/>
      <c r="H84" s="56"/>
      <c r="I84" s="56"/>
      <c r="J84" s="56"/>
      <c r="K84" s="56"/>
      <c r="L84" s="56"/>
      <c r="M84" s="56"/>
      <c r="N84" s="56"/>
      <c r="O84" s="56">
        <v>30</v>
      </c>
      <c r="P84" s="56"/>
      <c r="Q84" s="57"/>
      <c r="R84" s="72">
        <f>SUM(G84:Q84)</f>
        <v>30</v>
      </c>
      <c r="S84" s="8"/>
    </row>
    <row r="85" spans="1:19" ht="12.75">
      <c r="A85" s="9"/>
      <c r="B85" s="10"/>
      <c r="C85" s="11"/>
      <c r="D85" s="12">
        <v>2013</v>
      </c>
      <c r="E85" s="12"/>
      <c r="F85" s="61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3"/>
      <c r="R85" s="13"/>
      <c r="S85" s="14"/>
    </row>
    <row r="86" spans="1:19" ht="13.5" thickBot="1">
      <c r="A86" s="15"/>
      <c r="B86" s="16"/>
      <c r="C86" s="17"/>
      <c r="D86" s="18"/>
      <c r="E86" s="18"/>
      <c r="F86" s="58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60"/>
      <c r="R86" s="19"/>
      <c r="S86" s="71">
        <f>SUM(R81:R85)/3</f>
        <v>83.33333333333333</v>
      </c>
    </row>
    <row r="87" spans="1:19" ht="13.5" thickTop="1">
      <c r="A87" s="43" t="s">
        <v>56</v>
      </c>
      <c r="B87" s="5"/>
      <c r="C87" s="6"/>
      <c r="D87" s="22">
        <v>2009</v>
      </c>
      <c r="E87" s="22" t="s">
        <v>14</v>
      </c>
      <c r="F87" s="52"/>
      <c r="G87" s="53"/>
      <c r="H87" s="53"/>
      <c r="I87" s="53"/>
      <c r="J87" s="53"/>
      <c r="K87" s="53"/>
      <c r="L87" s="53"/>
      <c r="M87" s="53">
        <v>20</v>
      </c>
      <c r="N87" s="53">
        <v>20</v>
      </c>
      <c r="O87" s="53"/>
      <c r="P87" s="53"/>
      <c r="Q87" s="54"/>
      <c r="R87" s="72">
        <f>SUM(F87:Q87)</f>
        <v>40</v>
      </c>
      <c r="S87" s="8"/>
    </row>
    <row r="88" spans="1:19" ht="12.75">
      <c r="A88" s="4"/>
      <c r="B88" s="5"/>
      <c r="C88" s="6"/>
      <c r="D88" s="27">
        <v>2010</v>
      </c>
      <c r="E88" s="27"/>
      <c r="F88" s="55">
        <v>30</v>
      </c>
      <c r="G88" s="56"/>
      <c r="H88" s="56"/>
      <c r="I88" s="56"/>
      <c r="J88" s="56"/>
      <c r="K88" s="56"/>
      <c r="L88" s="56"/>
      <c r="M88" s="56"/>
      <c r="N88" s="56">
        <v>40</v>
      </c>
      <c r="O88" s="56">
        <v>30</v>
      </c>
      <c r="P88" s="66"/>
      <c r="Q88" s="57">
        <v>40</v>
      </c>
      <c r="R88" s="56">
        <f>SUM(F88:Q88)</f>
        <v>140</v>
      </c>
      <c r="S88" s="8"/>
    </row>
    <row r="89" spans="1:19" ht="12.75">
      <c r="A89" s="4"/>
      <c r="B89" s="5"/>
      <c r="C89" s="6"/>
      <c r="D89" s="27">
        <v>2011</v>
      </c>
      <c r="E89" s="27"/>
      <c r="F89" s="55">
        <v>50</v>
      </c>
      <c r="G89" s="56"/>
      <c r="H89" s="56"/>
      <c r="I89" s="56"/>
      <c r="J89" s="56"/>
      <c r="K89" s="56">
        <v>40</v>
      </c>
      <c r="L89" s="56"/>
      <c r="M89" s="56"/>
      <c r="N89" s="56"/>
      <c r="O89" s="56">
        <v>50</v>
      </c>
      <c r="P89" s="67">
        <v>40</v>
      </c>
      <c r="Q89" s="57"/>
      <c r="R89" s="56">
        <f>SUM(F89:Q89)</f>
        <v>180</v>
      </c>
      <c r="S89" s="8"/>
    </row>
    <row r="90" spans="1:19" ht="12.75">
      <c r="A90" s="4"/>
      <c r="B90" s="5"/>
      <c r="C90" s="6"/>
      <c r="D90" s="27">
        <v>2012</v>
      </c>
      <c r="E90" s="27"/>
      <c r="F90" s="55">
        <v>50</v>
      </c>
      <c r="G90" s="56"/>
      <c r="H90" s="56"/>
      <c r="I90" s="56"/>
      <c r="J90" s="56"/>
      <c r="K90" s="56"/>
      <c r="L90" s="56"/>
      <c r="M90" s="56">
        <v>50</v>
      </c>
      <c r="N90" s="56"/>
      <c r="O90" s="56">
        <v>50</v>
      </c>
      <c r="P90" s="56">
        <v>40</v>
      </c>
      <c r="Q90" s="57"/>
      <c r="R90" s="72">
        <f>SUM(F90:Q90)</f>
        <v>190</v>
      </c>
      <c r="S90" s="8"/>
    </row>
    <row r="91" spans="1:19" ht="12.75">
      <c r="A91" s="9"/>
      <c r="B91" s="10"/>
      <c r="C91" s="11"/>
      <c r="D91" s="12">
        <v>2013</v>
      </c>
      <c r="E91" s="12"/>
      <c r="F91" s="61"/>
      <c r="G91" s="62"/>
      <c r="H91" s="62">
        <v>20</v>
      </c>
      <c r="I91" s="62"/>
      <c r="J91" s="62"/>
      <c r="K91" s="62"/>
      <c r="L91" s="62"/>
      <c r="M91" s="62"/>
      <c r="N91" s="62"/>
      <c r="O91" s="62"/>
      <c r="P91" s="62"/>
      <c r="Q91" s="63"/>
      <c r="R91" s="61">
        <f>SUM(F91:Q91)</f>
        <v>20</v>
      </c>
      <c r="S91" s="14"/>
    </row>
    <row r="92" spans="1:19" ht="13.5" thickBot="1">
      <c r="A92" s="15"/>
      <c r="B92" s="16"/>
      <c r="C92" s="17"/>
      <c r="D92" s="18"/>
      <c r="E92" s="18"/>
      <c r="F92" s="58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60"/>
      <c r="R92" s="19"/>
      <c r="S92" s="71">
        <f>SUM(R87:R91)/5</f>
        <v>114</v>
      </c>
    </row>
    <row r="93" spans="1:19" ht="13.5" thickTop="1">
      <c r="A93" s="4" t="s">
        <v>63</v>
      </c>
      <c r="B93" s="5"/>
      <c r="C93" s="6"/>
      <c r="D93" s="22">
        <v>2009</v>
      </c>
      <c r="E93" s="22" t="s">
        <v>14</v>
      </c>
      <c r="F93" s="52">
        <v>40</v>
      </c>
      <c r="G93" s="53">
        <v>60</v>
      </c>
      <c r="H93" s="53">
        <v>40</v>
      </c>
      <c r="I93" s="53">
        <v>25</v>
      </c>
      <c r="J93" s="53">
        <v>42</v>
      </c>
      <c r="K93" s="53">
        <v>60</v>
      </c>
      <c r="L93" s="53">
        <v>25</v>
      </c>
      <c r="M93" s="53">
        <v>30</v>
      </c>
      <c r="N93" s="53">
        <v>25</v>
      </c>
      <c r="O93" s="53">
        <v>85</v>
      </c>
      <c r="P93" s="53">
        <v>20</v>
      </c>
      <c r="Q93" s="54">
        <v>40</v>
      </c>
      <c r="R93" s="72">
        <f>SUM(F93:Q93)</f>
        <v>492</v>
      </c>
      <c r="S93" s="8"/>
    </row>
    <row r="94" spans="1:19" ht="12.75">
      <c r="A94" s="4"/>
      <c r="B94" s="5"/>
      <c r="C94" s="6"/>
      <c r="D94" s="27">
        <v>2010</v>
      </c>
      <c r="E94" s="27"/>
      <c r="F94" s="55">
        <v>35</v>
      </c>
      <c r="G94" s="56">
        <v>10</v>
      </c>
      <c r="H94" s="56">
        <v>20</v>
      </c>
      <c r="I94" s="56"/>
      <c r="J94" s="56"/>
      <c r="K94" s="56">
        <v>15</v>
      </c>
      <c r="L94" s="56"/>
      <c r="M94" s="56">
        <v>20</v>
      </c>
      <c r="N94" s="56"/>
      <c r="O94" s="56">
        <v>25</v>
      </c>
      <c r="P94" s="56"/>
      <c r="Q94" s="57"/>
      <c r="R94" s="72">
        <f>SUM(F94:Q94)</f>
        <v>125</v>
      </c>
      <c r="S94" s="8"/>
    </row>
    <row r="95" spans="1:19" ht="12.75">
      <c r="A95" s="4"/>
      <c r="B95" s="5"/>
      <c r="C95" s="6"/>
      <c r="D95" s="27">
        <v>2011</v>
      </c>
      <c r="E95" s="27"/>
      <c r="F95" s="55">
        <v>110</v>
      </c>
      <c r="G95" s="56"/>
      <c r="H95" s="56"/>
      <c r="I95" s="56"/>
      <c r="J95" s="56"/>
      <c r="K95" s="56">
        <v>40</v>
      </c>
      <c r="L95" s="56"/>
      <c r="M95" s="56"/>
      <c r="N95" s="56"/>
      <c r="O95" s="56">
        <v>30</v>
      </c>
      <c r="P95" s="56"/>
      <c r="Q95" s="57"/>
      <c r="R95" s="72">
        <f>SUM(F95:Q95)</f>
        <v>180</v>
      </c>
      <c r="S95" s="8"/>
    </row>
    <row r="96" spans="1:19" ht="12.75">
      <c r="A96" s="4"/>
      <c r="B96" s="5"/>
      <c r="C96" s="6"/>
      <c r="D96" s="27">
        <v>2012</v>
      </c>
      <c r="E96" s="27"/>
      <c r="F96" s="55">
        <v>30</v>
      </c>
      <c r="G96" s="56"/>
      <c r="H96" s="56"/>
      <c r="I96" s="56"/>
      <c r="J96" s="56"/>
      <c r="K96" s="56"/>
      <c r="L96" s="56">
        <v>30</v>
      </c>
      <c r="M96" s="56"/>
      <c r="N96" s="56"/>
      <c r="O96" s="56">
        <v>20</v>
      </c>
      <c r="P96" s="56"/>
      <c r="Q96" s="57"/>
      <c r="R96" s="72">
        <f>SUM(F96:Q96)</f>
        <v>80</v>
      </c>
      <c r="S96" s="8"/>
    </row>
    <row r="97" spans="1:19" ht="12.75">
      <c r="A97" s="9"/>
      <c r="B97" s="10"/>
      <c r="C97" s="11"/>
      <c r="D97" s="12">
        <v>2013</v>
      </c>
      <c r="E97" s="12"/>
      <c r="F97" s="61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3"/>
      <c r="R97" s="13"/>
      <c r="S97" s="14"/>
    </row>
    <row r="98" spans="1:19" ht="13.5" thickBot="1">
      <c r="A98" s="15"/>
      <c r="B98" s="16"/>
      <c r="C98" s="17"/>
      <c r="D98" s="18"/>
      <c r="E98" s="18"/>
      <c r="F98" s="58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60"/>
      <c r="R98" s="19"/>
      <c r="S98" s="71">
        <f>SUM(R93:R97)/4</f>
        <v>219.25</v>
      </c>
    </row>
    <row r="99" spans="1:19" ht="13.5" thickTop="1">
      <c r="A99" s="4" t="s">
        <v>64</v>
      </c>
      <c r="B99" s="5"/>
      <c r="C99" s="6"/>
      <c r="D99" s="22">
        <v>2009</v>
      </c>
      <c r="E99" s="22" t="s">
        <v>14</v>
      </c>
      <c r="F99" s="52"/>
      <c r="G99" s="53">
        <v>10</v>
      </c>
      <c r="H99" s="53"/>
      <c r="I99" s="53"/>
      <c r="J99" s="53"/>
      <c r="K99" s="53">
        <v>10</v>
      </c>
      <c r="L99" s="53"/>
      <c r="M99" s="53">
        <v>19</v>
      </c>
      <c r="N99" s="53">
        <v>6</v>
      </c>
      <c r="O99" s="53"/>
      <c r="P99" s="53">
        <v>20</v>
      </c>
      <c r="Q99" s="54"/>
      <c r="R99" s="72">
        <f aca="true" t="shared" si="0" ref="R99:R162">SUM(F99:Q99)</f>
        <v>65</v>
      </c>
      <c r="S99" s="8"/>
    </row>
    <row r="100" spans="1:19" ht="12.75">
      <c r="A100" s="4"/>
      <c r="B100" s="5"/>
      <c r="C100" s="6"/>
      <c r="D100" s="27">
        <v>2010</v>
      </c>
      <c r="E100" s="27"/>
      <c r="F100" s="55"/>
      <c r="G100" s="56">
        <v>6</v>
      </c>
      <c r="H100" s="56">
        <v>26</v>
      </c>
      <c r="I100" s="56"/>
      <c r="J100" s="56"/>
      <c r="K100" s="56"/>
      <c r="L100" s="56">
        <v>10</v>
      </c>
      <c r="M100" s="56"/>
      <c r="N100" s="56"/>
      <c r="O100" s="56">
        <v>12</v>
      </c>
      <c r="P100" s="56"/>
      <c r="Q100" s="57"/>
      <c r="R100" s="72">
        <f t="shared" si="0"/>
        <v>54</v>
      </c>
      <c r="S100" s="8"/>
    </row>
    <row r="101" spans="1:19" ht="12.75">
      <c r="A101" s="4"/>
      <c r="B101" s="5"/>
      <c r="C101" s="6"/>
      <c r="D101" s="27">
        <v>2011</v>
      </c>
      <c r="E101" s="27"/>
      <c r="F101" s="55">
        <v>30</v>
      </c>
      <c r="G101" s="56">
        <v>6</v>
      </c>
      <c r="H101" s="56"/>
      <c r="I101" s="56"/>
      <c r="J101" s="56">
        <v>6</v>
      </c>
      <c r="K101" s="56"/>
      <c r="L101" s="56"/>
      <c r="M101" s="56"/>
      <c r="N101" s="56"/>
      <c r="O101" s="56"/>
      <c r="P101" s="56"/>
      <c r="Q101" s="57"/>
      <c r="R101" s="72">
        <f t="shared" si="0"/>
        <v>42</v>
      </c>
      <c r="S101" s="8"/>
    </row>
    <row r="102" spans="1:19" ht="12.75">
      <c r="A102" s="4"/>
      <c r="B102" s="5"/>
      <c r="C102" s="6"/>
      <c r="D102" s="27">
        <v>2012</v>
      </c>
      <c r="E102" s="27"/>
      <c r="F102" s="55">
        <v>10</v>
      </c>
      <c r="G102" s="56"/>
      <c r="H102" s="56"/>
      <c r="I102" s="56"/>
      <c r="J102" s="56"/>
      <c r="K102" s="56"/>
      <c r="L102" s="56">
        <v>30</v>
      </c>
      <c r="M102" s="56"/>
      <c r="N102" s="56"/>
      <c r="O102" s="56"/>
      <c r="P102" s="56"/>
      <c r="Q102" s="57"/>
      <c r="R102" s="72">
        <f t="shared" si="0"/>
        <v>40</v>
      </c>
      <c r="S102" s="8"/>
    </row>
    <row r="103" spans="1:19" ht="12.75">
      <c r="A103" s="9"/>
      <c r="B103" s="10"/>
      <c r="C103" s="11"/>
      <c r="D103" s="12">
        <v>2013</v>
      </c>
      <c r="E103" s="12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3"/>
      <c r="R103" s="72">
        <f t="shared" si="0"/>
        <v>0</v>
      </c>
      <c r="S103" s="14"/>
    </row>
    <row r="104" spans="1:19" ht="13.5" thickBot="1">
      <c r="A104" s="15"/>
      <c r="B104" s="16"/>
      <c r="C104" s="17"/>
      <c r="D104" s="18"/>
      <c r="E104" s="18"/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60"/>
      <c r="R104" s="19"/>
      <c r="S104" s="71">
        <f>SUM(R99:R103)/5</f>
        <v>40.2</v>
      </c>
    </row>
    <row r="105" spans="1:19" ht="13.5" thickTop="1">
      <c r="A105" s="43" t="s">
        <v>55</v>
      </c>
      <c r="B105" s="5"/>
      <c r="C105" s="6"/>
      <c r="D105" s="22">
        <v>2009</v>
      </c>
      <c r="E105" s="22" t="s">
        <v>14</v>
      </c>
      <c r="F105" s="52"/>
      <c r="G105" s="53"/>
      <c r="H105" s="53"/>
      <c r="I105" s="53"/>
      <c r="J105" s="53"/>
      <c r="K105" s="64">
        <v>8</v>
      </c>
      <c r="L105" s="53">
        <v>30</v>
      </c>
      <c r="M105" s="53">
        <v>73</v>
      </c>
      <c r="N105" s="53">
        <v>3</v>
      </c>
      <c r="O105" s="53">
        <v>28</v>
      </c>
      <c r="P105" s="53">
        <v>36</v>
      </c>
      <c r="Q105" s="54">
        <v>30</v>
      </c>
      <c r="R105" s="72">
        <f t="shared" si="0"/>
        <v>208</v>
      </c>
      <c r="S105" s="8"/>
    </row>
    <row r="106" spans="1:19" ht="12.75">
      <c r="A106" s="46"/>
      <c r="B106" s="5"/>
      <c r="C106" s="6"/>
      <c r="D106" s="27">
        <v>2010</v>
      </c>
      <c r="E106" s="27"/>
      <c r="F106" s="55">
        <v>21</v>
      </c>
      <c r="G106" s="56">
        <v>31</v>
      </c>
      <c r="H106" s="56">
        <v>23</v>
      </c>
      <c r="I106" s="56">
        <v>25</v>
      </c>
      <c r="J106" s="56">
        <v>3</v>
      </c>
      <c r="K106" s="62">
        <v>8</v>
      </c>
      <c r="L106" s="56">
        <v>7</v>
      </c>
      <c r="M106" s="56">
        <v>16</v>
      </c>
      <c r="N106" s="56">
        <v>6</v>
      </c>
      <c r="O106" s="56">
        <v>55</v>
      </c>
      <c r="P106" s="56">
        <v>37</v>
      </c>
      <c r="Q106" s="57"/>
      <c r="R106" s="72">
        <f t="shared" si="0"/>
        <v>232</v>
      </c>
      <c r="S106" s="8"/>
    </row>
    <row r="107" spans="1:19" ht="12.75">
      <c r="A107" s="4"/>
      <c r="B107" s="5"/>
      <c r="C107" s="6"/>
      <c r="D107" s="27">
        <v>2011</v>
      </c>
      <c r="E107" s="27"/>
      <c r="F107" s="55">
        <v>31</v>
      </c>
      <c r="G107" s="56">
        <v>31</v>
      </c>
      <c r="H107" s="56"/>
      <c r="I107" s="56"/>
      <c r="J107" s="56"/>
      <c r="K107" s="56">
        <v>15</v>
      </c>
      <c r="L107" s="56"/>
      <c r="M107" s="56"/>
      <c r="N107" s="56">
        <v>12</v>
      </c>
      <c r="O107" s="56">
        <v>9</v>
      </c>
      <c r="P107" s="56"/>
      <c r="Q107" s="57">
        <v>20</v>
      </c>
      <c r="R107" s="72">
        <f t="shared" si="0"/>
        <v>118</v>
      </c>
      <c r="S107" s="8"/>
    </row>
    <row r="108" spans="1:19" ht="12.75">
      <c r="A108" s="4"/>
      <c r="B108" s="5"/>
      <c r="C108" s="6"/>
      <c r="D108" s="27">
        <v>2012</v>
      </c>
      <c r="E108" s="27"/>
      <c r="F108" s="55">
        <v>20</v>
      </c>
      <c r="G108" s="56"/>
      <c r="H108" s="56"/>
      <c r="I108" s="56"/>
      <c r="J108" s="56"/>
      <c r="K108" s="56"/>
      <c r="L108" s="56">
        <v>20</v>
      </c>
      <c r="M108" s="56"/>
      <c r="N108" s="56"/>
      <c r="O108" s="56">
        <v>10</v>
      </c>
      <c r="P108" s="56">
        <v>10</v>
      </c>
      <c r="Q108" s="57"/>
      <c r="R108" s="72">
        <f t="shared" si="0"/>
        <v>60</v>
      </c>
      <c r="S108" s="8"/>
    </row>
    <row r="109" spans="1:19" ht="12.75">
      <c r="A109" s="9"/>
      <c r="B109" s="10"/>
      <c r="C109" s="11"/>
      <c r="D109" s="12">
        <v>2013</v>
      </c>
      <c r="E109" s="12"/>
      <c r="F109" s="61"/>
      <c r="G109" s="62"/>
      <c r="H109" s="62"/>
      <c r="I109" s="62"/>
      <c r="J109" s="62"/>
      <c r="K109" s="62">
        <v>10</v>
      </c>
      <c r="L109" s="62">
        <v>10</v>
      </c>
      <c r="M109" s="62"/>
      <c r="N109" s="62"/>
      <c r="O109" s="62"/>
      <c r="P109" s="62"/>
      <c r="Q109" s="63"/>
      <c r="R109" s="72">
        <f t="shared" si="0"/>
        <v>20</v>
      </c>
      <c r="S109" s="14"/>
    </row>
    <row r="110" spans="1:19" ht="13.5" thickBot="1">
      <c r="A110" s="15"/>
      <c r="B110" s="16"/>
      <c r="C110" s="17"/>
      <c r="D110" s="18"/>
      <c r="E110" s="18"/>
      <c r="F110" s="58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60"/>
      <c r="R110" s="19"/>
      <c r="S110" s="71">
        <f>SUM(R105:R109)/5</f>
        <v>127.6</v>
      </c>
    </row>
    <row r="111" spans="1:19" ht="13.5" thickTop="1">
      <c r="A111" s="43" t="s">
        <v>50</v>
      </c>
      <c r="B111" s="5"/>
      <c r="C111" s="6"/>
      <c r="D111" s="22">
        <v>2009</v>
      </c>
      <c r="E111" s="22" t="s">
        <v>14</v>
      </c>
      <c r="F111" s="52"/>
      <c r="G111" s="53"/>
      <c r="H111" s="53"/>
      <c r="I111" s="53"/>
      <c r="J111" s="53">
        <v>10</v>
      </c>
      <c r="K111" s="53">
        <v>36</v>
      </c>
      <c r="L111" s="53"/>
      <c r="M111" s="53">
        <v>13</v>
      </c>
      <c r="N111" s="53">
        <v>3</v>
      </c>
      <c r="O111" s="53">
        <v>6</v>
      </c>
      <c r="P111" s="53">
        <v>3</v>
      </c>
      <c r="Q111" s="54">
        <v>20</v>
      </c>
      <c r="R111" s="72">
        <f t="shared" si="0"/>
        <v>91</v>
      </c>
      <c r="S111" s="8"/>
    </row>
    <row r="112" spans="1:19" ht="12.75">
      <c r="A112" s="4"/>
      <c r="B112" s="5"/>
      <c r="C112" s="6"/>
      <c r="D112" s="27">
        <v>2010</v>
      </c>
      <c r="E112" s="27"/>
      <c r="F112" s="55"/>
      <c r="G112" s="56">
        <v>30</v>
      </c>
      <c r="H112" s="56">
        <v>10</v>
      </c>
      <c r="I112" s="56">
        <v>6</v>
      </c>
      <c r="J112" s="56">
        <v>3</v>
      </c>
      <c r="K112" s="56">
        <v>10</v>
      </c>
      <c r="L112" s="56">
        <v>10</v>
      </c>
      <c r="M112" s="56">
        <v>3</v>
      </c>
      <c r="N112" s="56"/>
      <c r="O112" s="56">
        <v>12</v>
      </c>
      <c r="P112" s="56">
        <v>40</v>
      </c>
      <c r="Q112" s="57"/>
      <c r="R112" s="72">
        <f t="shared" si="0"/>
        <v>124</v>
      </c>
      <c r="S112" s="8"/>
    </row>
    <row r="113" spans="1:19" ht="12.75">
      <c r="A113" s="4"/>
      <c r="B113" s="5"/>
      <c r="C113" s="6"/>
      <c r="D113" s="27">
        <v>2011</v>
      </c>
      <c r="E113" s="27"/>
      <c r="F113" s="55">
        <v>38</v>
      </c>
      <c r="G113" s="56">
        <v>25</v>
      </c>
      <c r="H113" s="56"/>
      <c r="I113" s="56"/>
      <c r="J113" s="56"/>
      <c r="K113" s="56">
        <v>25</v>
      </c>
      <c r="L113" s="56">
        <v>6</v>
      </c>
      <c r="M113" s="56"/>
      <c r="N113" s="56"/>
      <c r="O113" s="56">
        <v>6</v>
      </c>
      <c r="P113" s="56"/>
      <c r="Q113" s="57">
        <v>20</v>
      </c>
      <c r="R113" s="72">
        <f t="shared" si="0"/>
        <v>120</v>
      </c>
      <c r="S113" s="8"/>
    </row>
    <row r="114" spans="1:19" ht="12.75">
      <c r="A114" s="4"/>
      <c r="B114" s="5"/>
      <c r="C114" s="6"/>
      <c r="D114" s="27">
        <v>2012</v>
      </c>
      <c r="E114" s="27"/>
      <c r="F114" s="55">
        <v>30</v>
      </c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7"/>
      <c r="R114" s="72">
        <f t="shared" si="0"/>
        <v>30</v>
      </c>
      <c r="S114" s="8"/>
    </row>
    <row r="115" spans="1:19" ht="12.75">
      <c r="A115" s="9"/>
      <c r="B115" s="10"/>
      <c r="C115" s="11"/>
      <c r="D115" s="12">
        <v>2013</v>
      </c>
      <c r="E115" s="12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3"/>
      <c r="R115" s="72">
        <f t="shared" si="0"/>
        <v>0</v>
      </c>
      <c r="S115" s="14"/>
    </row>
    <row r="116" spans="1:19" ht="13.5" thickBot="1">
      <c r="A116" s="15"/>
      <c r="B116" s="16"/>
      <c r="C116" s="17"/>
      <c r="D116" s="18"/>
      <c r="E116" s="18"/>
      <c r="F116" s="58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60"/>
      <c r="R116" s="19"/>
      <c r="S116" s="71">
        <f>SUM(R111:R115)/5</f>
        <v>73</v>
      </c>
    </row>
    <row r="117" spans="1:19" ht="13.5" thickTop="1">
      <c r="A117" s="4" t="s">
        <v>65</v>
      </c>
      <c r="B117" s="5"/>
      <c r="C117" s="6"/>
      <c r="D117" s="22">
        <v>2009</v>
      </c>
      <c r="E117" s="22" t="s">
        <v>14</v>
      </c>
      <c r="F117" s="52">
        <v>6</v>
      </c>
      <c r="G117" s="53">
        <v>6</v>
      </c>
      <c r="H117" s="53">
        <v>45</v>
      </c>
      <c r="I117" s="53">
        <v>20</v>
      </c>
      <c r="J117" s="53">
        <v>25</v>
      </c>
      <c r="K117" s="53">
        <v>43</v>
      </c>
      <c r="L117" s="53">
        <v>36</v>
      </c>
      <c r="M117" s="53">
        <v>25</v>
      </c>
      <c r="N117" s="53"/>
      <c r="O117" s="53">
        <v>6</v>
      </c>
      <c r="P117" s="53">
        <v>6</v>
      </c>
      <c r="Q117" s="54"/>
      <c r="R117" s="72">
        <f t="shared" si="0"/>
        <v>218</v>
      </c>
      <c r="S117" s="8"/>
    </row>
    <row r="118" spans="1:19" ht="12.75">
      <c r="A118" s="4"/>
      <c r="B118" s="5"/>
      <c r="C118" s="6"/>
      <c r="D118" s="27">
        <v>2010</v>
      </c>
      <c r="E118" s="27"/>
      <c r="F118" s="55">
        <v>3</v>
      </c>
      <c r="G118" s="56"/>
      <c r="H118" s="56">
        <v>10</v>
      </c>
      <c r="I118" s="56">
        <v>6</v>
      </c>
      <c r="J118" s="56"/>
      <c r="K118" s="56"/>
      <c r="L118" s="56"/>
      <c r="M118" s="56"/>
      <c r="N118" s="56">
        <v>15</v>
      </c>
      <c r="O118" s="56">
        <v>3</v>
      </c>
      <c r="P118" s="56">
        <v>26</v>
      </c>
      <c r="Q118" s="57"/>
      <c r="R118" s="72">
        <f t="shared" si="0"/>
        <v>63</v>
      </c>
      <c r="S118" s="8"/>
    </row>
    <row r="119" spans="1:19" ht="12.75">
      <c r="A119" s="4"/>
      <c r="B119" s="5"/>
      <c r="C119" s="6"/>
      <c r="D119" s="27">
        <v>2011</v>
      </c>
      <c r="E119" s="27"/>
      <c r="F119" s="55">
        <v>16</v>
      </c>
      <c r="G119" s="56">
        <v>25</v>
      </c>
      <c r="H119" s="56">
        <v>10</v>
      </c>
      <c r="I119" s="56"/>
      <c r="J119" s="56">
        <v>16</v>
      </c>
      <c r="K119" s="56">
        <v>15</v>
      </c>
      <c r="L119" s="56">
        <v>31</v>
      </c>
      <c r="M119" s="56">
        <v>31</v>
      </c>
      <c r="N119" s="56">
        <v>20</v>
      </c>
      <c r="O119" s="56">
        <v>26</v>
      </c>
      <c r="P119" s="56">
        <v>20</v>
      </c>
      <c r="Q119" s="57">
        <v>36</v>
      </c>
      <c r="R119" s="72">
        <f t="shared" si="0"/>
        <v>246</v>
      </c>
      <c r="S119" s="8"/>
    </row>
    <row r="120" spans="1:19" ht="12.75">
      <c r="A120" s="4"/>
      <c r="B120" s="5"/>
      <c r="C120" s="6"/>
      <c r="D120" s="27">
        <v>2012</v>
      </c>
      <c r="E120" s="27"/>
      <c r="F120" s="55">
        <v>36</v>
      </c>
      <c r="G120" s="56"/>
      <c r="H120" s="56"/>
      <c r="I120" s="56">
        <v>19</v>
      </c>
      <c r="J120" s="56"/>
      <c r="K120" s="56"/>
      <c r="L120" s="56"/>
      <c r="M120" s="56"/>
      <c r="N120" s="56"/>
      <c r="O120" s="56"/>
      <c r="P120" s="56"/>
      <c r="Q120" s="57"/>
      <c r="R120" s="72">
        <f t="shared" si="0"/>
        <v>55</v>
      </c>
      <c r="S120" s="8"/>
    </row>
    <row r="121" spans="1:19" ht="12.75">
      <c r="A121" s="9"/>
      <c r="B121" s="10"/>
      <c r="C121" s="11"/>
      <c r="D121" s="12">
        <v>2013</v>
      </c>
      <c r="E121" s="12"/>
      <c r="F121" s="61"/>
      <c r="G121" s="62"/>
      <c r="H121" s="62">
        <v>23</v>
      </c>
      <c r="I121" s="62"/>
      <c r="J121" s="62"/>
      <c r="K121" s="62"/>
      <c r="L121" s="62">
        <v>10</v>
      </c>
      <c r="M121" s="62"/>
      <c r="N121" s="62"/>
      <c r="O121" s="62"/>
      <c r="P121" s="62"/>
      <c r="Q121" s="63"/>
      <c r="R121" s="72">
        <f t="shared" si="0"/>
        <v>33</v>
      </c>
      <c r="S121" s="14"/>
    </row>
    <row r="122" spans="1:19" ht="13.5" thickBot="1">
      <c r="A122" s="15"/>
      <c r="B122" s="16"/>
      <c r="C122" s="17"/>
      <c r="D122" s="18"/>
      <c r="E122" s="18"/>
      <c r="F122" s="58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60"/>
      <c r="R122" s="19"/>
      <c r="S122" s="71">
        <f>SUM(R117:R121)/5</f>
        <v>123</v>
      </c>
    </row>
    <row r="123" spans="1:19" ht="13.5" thickTop="1">
      <c r="A123" s="4" t="s">
        <v>66</v>
      </c>
      <c r="B123" s="5"/>
      <c r="C123" s="6"/>
      <c r="D123" s="22">
        <v>2009</v>
      </c>
      <c r="E123" s="22" t="s">
        <v>14</v>
      </c>
      <c r="F123" s="52">
        <v>18</v>
      </c>
      <c r="G123" s="53"/>
      <c r="H123" s="53">
        <v>16</v>
      </c>
      <c r="I123" s="53">
        <v>6</v>
      </c>
      <c r="J123" s="53">
        <v>6</v>
      </c>
      <c r="K123" s="53"/>
      <c r="L123" s="53"/>
      <c r="M123" s="53"/>
      <c r="N123" s="53"/>
      <c r="O123" s="53"/>
      <c r="P123" s="53"/>
      <c r="Q123" s="54"/>
      <c r="R123" s="72">
        <f t="shared" si="0"/>
        <v>46</v>
      </c>
      <c r="S123" s="8"/>
    </row>
    <row r="124" spans="1:19" ht="12.75">
      <c r="A124" s="4"/>
      <c r="B124" s="5"/>
      <c r="C124" s="6"/>
      <c r="D124" s="27">
        <v>2010</v>
      </c>
      <c r="E124" s="27"/>
      <c r="F124" s="55"/>
      <c r="G124" s="56">
        <v>3</v>
      </c>
      <c r="H124" s="56">
        <v>10</v>
      </c>
      <c r="I124" s="56"/>
      <c r="J124" s="56"/>
      <c r="K124" s="56"/>
      <c r="L124" s="56"/>
      <c r="M124" s="56">
        <v>3</v>
      </c>
      <c r="N124" s="56">
        <v>6</v>
      </c>
      <c r="O124" s="56">
        <v>15</v>
      </c>
      <c r="P124" s="56"/>
      <c r="Q124" s="57"/>
      <c r="R124" s="72">
        <f t="shared" si="0"/>
        <v>37</v>
      </c>
      <c r="S124" s="8"/>
    </row>
    <row r="125" spans="1:19" ht="12.75">
      <c r="A125" s="4"/>
      <c r="B125" s="5"/>
      <c r="C125" s="6"/>
      <c r="D125" s="27">
        <v>2011</v>
      </c>
      <c r="E125" s="27"/>
      <c r="F125" s="55">
        <v>23</v>
      </c>
      <c r="G125" s="56"/>
      <c r="H125" s="56"/>
      <c r="I125" s="56">
        <v>18</v>
      </c>
      <c r="J125" s="56">
        <v>16</v>
      </c>
      <c r="K125" s="56">
        <v>6</v>
      </c>
      <c r="L125" s="56"/>
      <c r="M125" s="56"/>
      <c r="N125" s="56">
        <v>28</v>
      </c>
      <c r="O125" s="56">
        <v>26</v>
      </c>
      <c r="P125" s="56"/>
      <c r="Q125" s="57">
        <v>10</v>
      </c>
      <c r="R125" s="72">
        <f t="shared" si="0"/>
        <v>127</v>
      </c>
      <c r="S125" s="8"/>
    </row>
    <row r="126" spans="1:19" ht="12.75">
      <c r="A126" s="4"/>
      <c r="B126" s="5"/>
      <c r="C126" s="6"/>
      <c r="D126" s="27">
        <v>2012</v>
      </c>
      <c r="E126" s="27"/>
      <c r="F126" s="55">
        <v>16</v>
      </c>
      <c r="G126" s="56"/>
      <c r="H126" s="56"/>
      <c r="I126" s="56">
        <v>20</v>
      </c>
      <c r="J126" s="56"/>
      <c r="K126" s="56"/>
      <c r="L126" s="56"/>
      <c r="M126" s="56"/>
      <c r="N126" s="56"/>
      <c r="O126" s="56"/>
      <c r="P126" s="56"/>
      <c r="Q126" s="57"/>
      <c r="R126" s="72">
        <f t="shared" si="0"/>
        <v>36</v>
      </c>
      <c r="S126" s="8"/>
    </row>
    <row r="127" spans="1:19" ht="12.75">
      <c r="A127" s="9"/>
      <c r="B127" s="10"/>
      <c r="C127" s="11"/>
      <c r="D127" s="12">
        <v>2013</v>
      </c>
      <c r="E127" s="12"/>
      <c r="F127" s="61"/>
      <c r="G127" s="62"/>
      <c r="H127" s="62">
        <v>20</v>
      </c>
      <c r="I127" s="62"/>
      <c r="J127" s="62"/>
      <c r="K127" s="62"/>
      <c r="L127" s="62">
        <v>10</v>
      </c>
      <c r="M127" s="62"/>
      <c r="N127" s="62"/>
      <c r="O127" s="62"/>
      <c r="P127" s="62"/>
      <c r="Q127" s="63"/>
      <c r="R127" s="72">
        <f t="shared" si="0"/>
        <v>30</v>
      </c>
      <c r="S127" s="14"/>
    </row>
    <row r="128" spans="1:19" ht="13.5" thickBot="1">
      <c r="A128" s="15"/>
      <c r="B128" s="16"/>
      <c r="C128" s="17"/>
      <c r="D128" s="18"/>
      <c r="E128" s="18"/>
      <c r="F128" s="58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60"/>
      <c r="R128" s="19"/>
      <c r="S128" s="71">
        <f>SUM(R123:R127)/5</f>
        <v>55.2</v>
      </c>
    </row>
    <row r="129" spans="1:19" ht="13.5" thickTop="1">
      <c r="A129" s="4" t="s">
        <v>67</v>
      </c>
      <c r="B129" s="5"/>
      <c r="C129" s="6"/>
      <c r="D129" s="22">
        <v>2009</v>
      </c>
      <c r="E129" s="22" t="s">
        <v>14</v>
      </c>
      <c r="F129" s="52">
        <v>6</v>
      </c>
      <c r="G129" s="53">
        <v>60</v>
      </c>
      <c r="H129" s="53">
        <v>40</v>
      </c>
      <c r="I129" s="53">
        <v>10</v>
      </c>
      <c r="J129" s="53">
        <v>25</v>
      </c>
      <c r="K129" s="53">
        <v>25</v>
      </c>
      <c r="L129" s="53">
        <v>20</v>
      </c>
      <c r="M129" s="53">
        <v>10</v>
      </c>
      <c r="N129" s="53"/>
      <c r="O129" s="53"/>
      <c r="P129" s="53"/>
      <c r="Q129" s="54">
        <v>10</v>
      </c>
      <c r="R129" s="72">
        <f t="shared" si="0"/>
        <v>206</v>
      </c>
      <c r="S129" s="8"/>
    </row>
    <row r="130" spans="1:19" ht="12.75">
      <c r="A130" s="4"/>
      <c r="B130" s="5"/>
      <c r="C130" s="6"/>
      <c r="D130" s="27">
        <v>2010</v>
      </c>
      <c r="E130" s="27"/>
      <c r="F130" s="55"/>
      <c r="G130" s="56"/>
      <c r="H130" s="56"/>
      <c r="I130" s="56"/>
      <c r="J130" s="56"/>
      <c r="K130" s="56"/>
      <c r="L130" s="56"/>
      <c r="M130" s="56"/>
      <c r="N130" s="56">
        <v>15</v>
      </c>
      <c r="O130" s="56"/>
      <c r="P130" s="56"/>
      <c r="Q130" s="57"/>
      <c r="R130" s="72">
        <f t="shared" si="0"/>
        <v>15</v>
      </c>
      <c r="S130" s="8"/>
    </row>
    <row r="131" spans="1:19" ht="12.75">
      <c r="A131" s="4"/>
      <c r="B131" s="5"/>
      <c r="C131" s="6"/>
      <c r="D131" s="27">
        <v>2011</v>
      </c>
      <c r="E131" s="27"/>
      <c r="F131" s="55"/>
      <c r="G131" s="56"/>
      <c r="H131" s="56">
        <v>10</v>
      </c>
      <c r="I131" s="56"/>
      <c r="J131" s="56"/>
      <c r="K131" s="56"/>
      <c r="L131" s="56"/>
      <c r="M131" s="56">
        <v>25</v>
      </c>
      <c r="N131" s="56"/>
      <c r="O131" s="56"/>
      <c r="P131" s="56"/>
      <c r="Q131" s="57">
        <v>6</v>
      </c>
      <c r="R131" s="72">
        <f t="shared" si="0"/>
        <v>41</v>
      </c>
      <c r="S131" s="8"/>
    </row>
    <row r="132" spans="1:19" ht="12.75">
      <c r="A132" s="4"/>
      <c r="B132" s="5"/>
      <c r="C132" s="6"/>
      <c r="D132" s="27">
        <v>2012</v>
      </c>
      <c r="E132" s="27"/>
      <c r="F132" s="55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7"/>
      <c r="R132" s="72">
        <f t="shared" si="0"/>
        <v>0</v>
      </c>
      <c r="S132" s="8"/>
    </row>
    <row r="133" spans="1:19" ht="12.75">
      <c r="A133" s="9"/>
      <c r="B133" s="10"/>
      <c r="C133" s="11"/>
      <c r="D133" s="12">
        <v>2013</v>
      </c>
      <c r="E133" s="12"/>
      <c r="F133" s="61"/>
      <c r="G133" s="62"/>
      <c r="H133" s="62">
        <v>6</v>
      </c>
      <c r="I133" s="62">
        <v>3</v>
      </c>
      <c r="J133" s="62"/>
      <c r="K133" s="62"/>
      <c r="L133" s="62"/>
      <c r="M133" s="62"/>
      <c r="N133" s="62"/>
      <c r="O133" s="62"/>
      <c r="P133" s="62"/>
      <c r="Q133" s="63"/>
      <c r="R133" s="72">
        <f t="shared" si="0"/>
        <v>9</v>
      </c>
      <c r="S133" s="14"/>
    </row>
    <row r="134" spans="1:19" ht="13.5" thickBot="1">
      <c r="A134" s="15"/>
      <c r="B134" s="16"/>
      <c r="C134" s="17"/>
      <c r="D134" s="18"/>
      <c r="E134" s="18"/>
      <c r="F134" s="58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60"/>
      <c r="R134" s="19"/>
      <c r="S134" s="71">
        <f>SUM(R129:R133)/5</f>
        <v>54.2</v>
      </c>
    </row>
    <row r="135" spans="1:19" ht="13.5" thickTop="1">
      <c r="A135" s="43" t="s">
        <v>62</v>
      </c>
      <c r="B135" s="5"/>
      <c r="C135" s="6"/>
      <c r="D135" s="22">
        <v>2009</v>
      </c>
      <c r="E135" s="22" t="s">
        <v>14</v>
      </c>
      <c r="F135" s="52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4"/>
      <c r="R135" s="72">
        <f t="shared" si="0"/>
        <v>0</v>
      </c>
      <c r="S135" s="8"/>
    </row>
    <row r="136" spans="1:19" ht="12.75">
      <c r="A136" s="4"/>
      <c r="B136" s="5"/>
      <c r="C136" s="6"/>
      <c r="D136" s="27">
        <v>2010</v>
      </c>
      <c r="E136" s="27"/>
      <c r="F136" s="55">
        <v>3</v>
      </c>
      <c r="G136" s="56"/>
      <c r="H136" s="56">
        <v>3</v>
      </c>
      <c r="I136" s="56"/>
      <c r="J136" s="56"/>
      <c r="K136" s="56"/>
      <c r="L136" s="56"/>
      <c r="M136" s="56">
        <v>3</v>
      </c>
      <c r="N136" s="56"/>
      <c r="O136" s="56">
        <v>6</v>
      </c>
      <c r="P136" s="56"/>
      <c r="Q136" s="57"/>
      <c r="R136" s="72">
        <f t="shared" si="0"/>
        <v>15</v>
      </c>
      <c r="S136" s="8"/>
    </row>
    <row r="137" spans="1:19" ht="12.75">
      <c r="A137" s="4"/>
      <c r="B137" s="5"/>
      <c r="C137" s="6"/>
      <c r="D137" s="27">
        <v>2011</v>
      </c>
      <c r="E137" s="27"/>
      <c r="F137" s="55">
        <v>3</v>
      </c>
      <c r="G137" s="56"/>
      <c r="H137" s="56"/>
      <c r="I137" s="56">
        <v>12</v>
      </c>
      <c r="J137" s="56"/>
      <c r="K137" s="56">
        <v>12</v>
      </c>
      <c r="L137" s="56"/>
      <c r="M137" s="56"/>
      <c r="N137" s="56"/>
      <c r="O137" s="56"/>
      <c r="P137" s="56"/>
      <c r="Q137" s="57">
        <v>6</v>
      </c>
      <c r="R137" s="72">
        <f t="shared" si="0"/>
        <v>33</v>
      </c>
      <c r="S137" s="8"/>
    </row>
    <row r="138" spans="1:19" ht="12.75">
      <c r="A138" s="4"/>
      <c r="B138" s="5"/>
      <c r="C138" s="6"/>
      <c r="D138" s="27">
        <v>2012</v>
      </c>
      <c r="E138" s="27"/>
      <c r="F138" s="55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7"/>
      <c r="R138" s="72">
        <f t="shared" si="0"/>
        <v>0</v>
      </c>
      <c r="S138" s="8"/>
    </row>
    <row r="139" spans="1:19" ht="12.75">
      <c r="A139" s="9"/>
      <c r="B139" s="10"/>
      <c r="C139" s="11"/>
      <c r="D139" s="12">
        <v>2013</v>
      </c>
      <c r="E139" s="12"/>
      <c r="F139" s="61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3"/>
      <c r="R139" s="72">
        <f t="shared" si="0"/>
        <v>0</v>
      </c>
      <c r="S139" s="14"/>
    </row>
    <row r="140" spans="1:19" ht="13.5" thickBot="1">
      <c r="A140" s="15"/>
      <c r="B140" s="16"/>
      <c r="C140" s="17"/>
      <c r="D140" s="18"/>
      <c r="E140" s="18"/>
      <c r="F140" s="58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60"/>
      <c r="R140" s="19"/>
      <c r="S140" s="71">
        <f>SUM(R135:R139)/5</f>
        <v>9.6</v>
      </c>
    </row>
    <row r="141" spans="1:19" ht="13.5" thickTop="1">
      <c r="A141" s="43" t="s">
        <v>43</v>
      </c>
      <c r="B141" s="5"/>
      <c r="C141" s="6"/>
      <c r="D141" s="22">
        <v>2009</v>
      </c>
      <c r="E141" s="22" t="s">
        <v>14</v>
      </c>
      <c r="F141" s="52"/>
      <c r="G141" s="53">
        <v>25</v>
      </c>
      <c r="H141" s="53"/>
      <c r="I141" s="53"/>
      <c r="J141" s="53">
        <v>3</v>
      </c>
      <c r="K141" s="53"/>
      <c r="L141" s="53"/>
      <c r="M141" s="53"/>
      <c r="N141" s="53"/>
      <c r="O141" s="53"/>
      <c r="P141" s="53">
        <v>3</v>
      </c>
      <c r="Q141" s="54"/>
      <c r="R141" s="72">
        <f t="shared" si="0"/>
        <v>31</v>
      </c>
      <c r="S141" s="8"/>
    </row>
    <row r="142" spans="1:19" ht="12.75">
      <c r="A142" s="4"/>
      <c r="B142" s="5"/>
      <c r="C142" s="6"/>
      <c r="D142" s="27">
        <v>2010</v>
      </c>
      <c r="E142" s="27"/>
      <c r="F142" s="55"/>
      <c r="G142" s="56">
        <v>3</v>
      </c>
      <c r="H142" s="56">
        <v>3</v>
      </c>
      <c r="I142" s="56"/>
      <c r="J142" s="56"/>
      <c r="K142" s="56"/>
      <c r="L142" s="56"/>
      <c r="M142" s="56">
        <v>5</v>
      </c>
      <c r="N142" s="56"/>
      <c r="O142" s="56"/>
      <c r="P142" s="56"/>
      <c r="Q142" s="57"/>
      <c r="R142" s="72">
        <f t="shared" si="0"/>
        <v>11</v>
      </c>
      <c r="S142" s="8"/>
    </row>
    <row r="143" spans="1:19" ht="12.75">
      <c r="A143" s="4"/>
      <c r="B143" s="5"/>
      <c r="C143" s="6"/>
      <c r="D143" s="27">
        <v>2011</v>
      </c>
      <c r="E143" s="27"/>
      <c r="F143" s="55"/>
      <c r="G143" s="56"/>
      <c r="H143" s="56">
        <v>5</v>
      </c>
      <c r="I143" s="56"/>
      <c r="J143" s="56"/>
      <c r="K143" s="56">
        <v>10</v>
      </c>
      <c r="L143" s="56"/>
      <c r="M143" s="56"/>
      <c r="N143" s="56"/>
      <c r="O143" s="56"/>
      <c r="P143" s="56"/>
      <c r="Q143" s="57"/>
      <c r="R143" s="72">
        <f t="shared" si="0"/>
        <v>15</v>
      </c>
      <c r="S143" s="8"/>
    </row>
    <row r="144" spans="1:19" ht="12.75">
      <c r="A144" s="4"/>
      <c r="B144" s="5"/>
      <c r="C144" s="6"/>
      <c r="D144" s="27">
        <v>2012</v>
      </c>
      <c r="E144" s="27"/>
      <c r="F144" s="55"/>
      <c r="G144" s="56"/>
      <c r="H144" s="56"/>
      <c r="I144" s="56">
        <v>6</v>
      </c>
      <c r="J144" s="56"/>
      <c r="K144" s="56"/>
      <c r="L144" s="56"/>
      <c r="M144" s="56"/>
      <c r="N144" s="56"/>
      <c r="O144" s="56"/>
      <c r="P144" s="56"/>
      <c r="Q144" s="57"/>
      <c r="R144" s="72">
        <f t="shared" si="0"/>
        <v>6</v>
      </c>
      <c r="S144" s="8"/>
    </row>
    <row r="145" spans="1:19" ht="12.75">
      <c r="A145" s="9"/>
      <c r="B145" s="10"/>
      <c r="C145" s="11"/>
      <c r="D145" s="12">
        <v>2013</v>
      </c>
      <c r="E145" s="12"/>
      <c r="F145" s="61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3"/>
      <c r="R145" s="72">
        <f t="shared" si="0"/>
        <v>0</v>
      </c>
      <c r="S145" s="14"/>
    </row>
    <row r="146" spans="1:19" ht="13.5" thickBot="1">
      <c r="A146" s="15"/>
      <c r="B146" s="16"/>
      <c r="C146" s="17"/>
      <c r="D146" s="18"/>
      <c r="E146" s="18"/>
      <c r="F146" s="58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60"/>
      <c r="R146" s="19"/>
      <c r="S146" s="71">
        <f>SUM(R141:R145)/5</f>
        <v>12.6</v>
      </c>
    </row>
    <row r="147" spans="1:19" ht="13.5" thickTop="1">
      <c r="A147" s="4" t="s">
        <v>68</v>
      </c>
      <c r="B147" s="5"/>
      <c r="C147" s="6"/>
      <c r="D147" s="22">
        <v>2009</v>
      </c>
      <c r="E147" s="22" t="s">
        <v>14</v>
      </c>
      <c r="F147" s="52"/>
      <c r="G147" s="53"/>
      <c r="H147" s="53">
        <v>30</v>
      </c>
      <c r="I147" s="53"/>
      <c r="J147" s="53">
        <v>9</v>
      </c>
      <c r="K147" s="53"/>
      <c r="L147" s="53"/>
      <c r="M147" s="53"/>
      <c r="N147" s="53"/>
      <c r="O147" s="53">
        <v>9</v>
      </c>
      <c r="P147" s="53"/>
      <c r="Q147" s="54">
        <v>6</v>
      </c>
      <c r="R147" s="72">
        <f t="shared" si="0"/>
        <v>54</v>
      </c>
      <c r="S147" s="8"/>
    </row>
    <row r="148" spans="1:19" ht="12.75">
      <c r="A148" s="4"/>
      <c r="B148" s="5"/>
      <c r="C148" s="6"/>
      <c r="D148" s="27">
        <v>2010</v>
      </c>
      <c r="E148" s="27"/>
      <c r="F148" s="55"/>
      <c r="G148" s="56"/>
      <c r="H148" s="56">
        <v>3</v>
      </c>
      <c r="I148" s="56"/>
      <c r="J148" s="56"/>
      <c r="K148" s="56"/>
      <c r="L148" s="56"/>
      <c r="M148" s="56"/>
      <c r="N148" s="56">
        <v>3</v>
      </c>
      <c r="O148" s="56"/>
      <c r="P148" s="56"/>
      <c r="Q148" s="57"/>
      <c r="R148" s="72">
        <f t="shared" si="0"/>
        <v>6</v>
      </c>
      <c r="S148" s="8"/>
    </row>
    <row r="149" spans="1:19" ht="12.75">
      <c r="A149" s="4"/>
      <c r="B149" s="5"/>
      <c r="C149" s="6"/>
      <c r="D149" s="27">
        <v>2011</v>
      </c>
      <c r="E149" s="27"/>
      <c r="F149" s="55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7"/>
      <c r="R149" s="72">
        <f t="shared" si="0"/>
        <v>0</v>
      </c>
      <c r="S149" s="8"/>
    </row>
    <row r="150" spans="1:19" ht="12.75">
      <c r="A150" s="4"/>
      <c r="B150" s="5"/>
      <c r="C150" s="6"/>
      <c r="D150" s="27">
        <v>2012</v>
      </c>
      <c r="E150" s="27"/>
      <c r="F150" s="55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7"/>
      <c r="R150" s="72">
        <f t="shared" si="0"/>
        <v>0</v>
      </c>
      <c r="S150" s="8"/>
    </row>
    <row r="151" spans="1:19" ht="12.75">
      <c r="A151" s="9"/>
      <c r="B151" s="10"/>
      <c r="C151" s="11"/>
      <c r="D151" s="12">
        <v>2013</v>
      </c>
      <c r="E151" s="12"/>
      <c r="F151" s="61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3"/>
      <c r="R151" s="72">
        <f t="shared" si="0"/>
        <v>0</v>
      </c>
      <c r="S151" s="14"/>
    </row>
    <row r="152" spans="1:19" ht="13.5" thickBot="1">
      <c r="A152" s="15"/>
      <c r="B152" s="16"/>
      <c r="C152" s="17"/>
      <c r="D152" s="18"/>
      <c r="E152" s="18"/>
      <c r="F152" s="58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60"/>
      <c r="R152" s="19"/>
      <c r="S152" s="71">
        <f>SUM(R147:R151)/5</f>
        <v>12</v>
      </c>
    </row>
    <row r="153" spans="1:19" ht="13.5" thickTop="1">
      <c r="A153" s="43" t="s">
        <v>76</v>
      </c>
      <c r="B153" s="5"/>
      <c r="C153" s="6"/>
      <c r="D153" s="22">
        <v>2009</v>
      </c>
      <c r="E153" s="22" t="s">
        <v>14</v>
      </c>
      <c r="F153" s="52"/>
      <c r="G153" s="53"/>
      <c r="H153" s="53"/>
      <c r="I153" s="53"/>
      <c r="J153" s="53">
        <v>12</v>
      </c>
      <c r="K153" s="53"/>
      <c r="L153" s="53"/>
      <c r="M153" s="53"/>
      <c r="N153" s="53"/>
      <c r="O153" s="53">
        <v>6</v>
      </c>
      <c r="P153" s="53"/>
      <c r="Q153" s="54">
        <v>9</v>
      </c>
      <c r="R153" s="72">
        <f t="shared" si="0"/>
        <v>27</v>
      </c>
      <c r="S153" s="8"/>
    </row>
    <row r="154" spans="1:19" ht="12.75">
      <c r="A154" s="4"/>
      <c r="B154" s="5"/>
      <c r="C154" s="6"/>
      <c r="D154" s="27">
        <v>2010</v>
      </c>
      <c r="E154" s="27"/>
      <c r="F154" s="55"/>
      <c r="G154" s="56"/>
      <c r="H154" s="56">
        <v>3</v>
      </c>
      <c r="I154" s="56"/>
      <c r="J154" s="56">
        <v>6</v>
      </c>
      <c r="K154" s="56"/>
      <c r="L154" s="56"/>
      <c r="M154" s="56"/>
      <c r="N154" s="56"/>
      <c r="O154" s="56"/>
      <c r="P154" s="56"/>
      <c r="Q154" s="57"/>
      <c r="R154" s="72">
        <f t="shared" si="0"/>
        <v>9</v>
      </c>
      <c r="S154" s="8"/>
    </row>
    <row r="155" spans="1:19" ht="12.75">
      <c r="A155" s="4"/>
      <c r="B155" s="5"/>
      <c r="C155" s="6"/>
      <c r="D155" s="27">
        <v>2011</v>
      </c>
      <c r="E155" s="27"/>
      <c r="F155" s="55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7"/>
      <c r="R155" s="72">
        <f t="shared" si="0"/>
        <v>0</v>
      </c>
      <c r="S155" s="8"/>
    </row>
    <row r="156" spans="1:19" ht="12.75">
      <c r="A156" s="4"/>
      <c r="B156" s="5"/>
      <c r="C156" s="6"/>
      <c r="D156" s="27">
        <v>2012</v>
      </c>
      <c r="E156" s="27"/>
      <c r="F156" s="55">
        <v>3</v>
      </c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7"/>
      <c r="R156" s="72">
        <f t="shared" si="0"/>
        <v>3</v>
      </c>
      <c r="S156" s="8"/>
    </row>
    <row r="157" spans="1:19" ht="12.75">
      <c r="A157" s="9"/>
      <c r="B157" s="10"/>
      <c r="C157" s="11"/>
      <c r="D157" s="12">
        <v>2013</v>
      </c>
      <c r="E157" s="12"/>
      <c r="F157" s="61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3"/>
      <c r="R157" s="72">
        <f t="shared" si="0"/>
        <v>0</v>
      </c>
      <c r="S157" s="14"/>
    </row>
    <row r="158" spans="1:19" ht="13.5" thickBot="1">
      <c r="A158" s="15"/>
      <c r="B158" s="16"/>
      <c r="C158" s="17"/>
      <c r="D158" s="18"/>
      <c r="E158" s="18"/>
      <c r="F158" s="58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60"/>
      <c r="R158" s="19"/>
      <c r="S158" s="71">
        <f>SUM(R153:R157)/5</f>
        <v>7.8</v>
      </c>
    </row>
    <row r="159" spans="1:19" ht="13.5" thickTop="1">
      <c r="A159" s="43" t="s">
        <v>51</v>
      </c>
      <c r="B159" s="5"/>
      <c r="C159" s="6"/>
      <c r="D159" s="22">
        <v>2009</v>
      </c>
      <c r="E159" s="22" t="s">
        <v>14</v>
      </c>
      <c r="F159" s="52"/>
      <c r="G159" s="53"/>
      <c r="H159" s="53"/>
      <c r="I159" s="53"/>
      <c r="J159" s="53">
        <v>3</v>
      </c>
      <c r="K159" s="53"/>
      <c r="L159" s="53"/>
      <c r="M159" s="53">
        <v>3</v>
      </c>
      <c r="N159" s="53">
        <v>3</v>
      </c>
      <c r="O159" s="53"/>
      <c r="P159" s="53"/>
      <c r="Q159" s="54">
        <v>9</v>
      </c>
      <c r="R159" s="72">
        <f t="shared" si="0"/>
        <v>18</v>
      </c>
      <c r="S159" s="8"/>
    </row>
    <row r="160" spans="1:19" ht="12.75">
      <c r="A160" s="4"/>
      <c r="B160" s="5"/>
      <c r="C160" s="6"/>
      <c r="D160" s="27">
        <v>2010</v>
      </c>
      <c r="E160" s="27"/>
      <c r="F160" s="55">
        <v>3</v>
      </c>
      <c r="G160" s="56">
        <v>3</v>
      </c>
      <c r="H160" s="56"/>
      <c r="I160" s="56"/>
      <c r="J160" s="56">
        <v>6</v>
      </c>
      <c r="K160" s="56"/>
      <c r="L160" s="56"/>
      <c r="M160" s="56"/>
      <c r="N160" s="56">
        <v>3</v>
      </c>
      <c r="O160" s="56"/>
      <c r="P160" s="56">
        <v>3</v>
      </c>
      <c r="Q160" s="57"/>
      <c r="R160" s="72">
        <f t="shared" si="0"/>
        <v>18</v>
      </c>
      <c r="S160" s="8"/>
    </row>
    <row r="161" spans="1:19" ht="12.75">
      <c r="A161" s="4"/>
      <c r="B161" s="5"/>
      <c r="C161" s="6"/>
      <c r="D161" s="27">
        <v>2011</v>
      </c>
      <c r="E161" s="27"/>
      <c r="F161" s="55"/>
      <c r="G161" s="56"/>
      <c r="H161" s="56"/>
      <c r="I161" s="56"/>
      <c r="J161" s="56"/>
      <c r="K161" s="56"/>
      <c r="L161" s="56"/>
      <c r="M161" s="56">
        <v>3</v>
      </c>
      <c r="N161" s="56"/>
      <c r="O161" s="56"/>
      <c r="P161" s="56"/>
      <c r="Q161" s="57"/>
      <c r="R161" s="72">
        <f t="shared" si="0"/>
        <v>3</v>
      </c>
      <c r="S161" s="8"/>
    </row>
    <row r="162" spans="1:19" ht="12.75">
      <c r="A162" s="4"/>
      <c r="B162" s="5"/>
      <c r="C162" s="6"/>
      <c r="D162" s="27">
        <v>2012</v>
      </c>
      <c r="E162" s="27"/>
      <c r="F162" s="55">
        <v>3</v>
      </c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7"/>
      <c r="R162" s="72">
        <f t="shared" si="0"/>
        <v>3</v>
      </c>
      <c r="S162" s="8"/>
    </row>
    <row r="163" spans="1:19" ht="12.75">
      <c r="A163" s="9"/>
      <c r="B163" s="10"/>
      <c r="C163" s="11"/>
      <c r="D163" s="12">
        <v>2013</v>
      </c>
      <c r="E163" s="12"/>
      <c r="F163" s="61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3"/>
      <c r="R163" s="72">
        <f>SUM(F163:Q163)</f>
        <v>0</v>
      </c>
      <c r="S163" s="14"/>
    </row>
    <row r="164" spans="1:19" ht="13.5" thickBot="1">
      <c r="A164" s="15"/>
      <c r="B164" s="16"/>
      <c r="C164" s="17"/>
      <c r="D164" s="18"/>
      <c r="E164" s="18"/>
      <c r="F164" s="58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60"/>
      <c r="R164" s="19"/>
      <c r="S164" s="71">
        <f>SUM(R159:R163)/5</f>
        <v>8.4</v>
      </c>
    </row>
    <row r="165" spans="1:19" ht="13.5" thickTop="1">
      <c r="A165" s="43" t="s">
        <v>75</v>
      </c>
      <c r="B165" s="5"/>
      <c r="C165" s="44"/>
      <c r="D165" s="22">
        <v>2009</v>
      </c>
      <c r="E165" s="22" t="s">
        <v>14</v>
      </c>
      <c r="F165" s="52"/>
      <c r="G165" s="53">
        <v>10</v>
      </c>
      <c r="H165" s="53"/>
      <c r="I165" s="53"/>
      <c r="J165" s="53"/>
      <c r="K165" s="53"/>
      <c r="L165" s="53"/>
      <c r="M165" s="53"/>
      <c r="N165" s="53"/>
      <c r="O165" s="53"/>
      <c r="P165" s="53"/>
      <c r="Q165" s="54"/>
      <c r="R165" s="7"/>
      <c r="S165" s="8"/>
    </row>
    <row r="166" spans="1:19" ht="12.75">
      <c r="A166" s="4" t="s">
        <v>103</v>
      </c>
      <c r="B166" s="5"/>
      <c r="C166" s="6"/>
      <c r="D166" s="27">
        <v>2010</v>
      </c>
      <c r="E166" s="27"/>
      <c r="F166" s="55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7"/>
      <c r="R166" s="7"/>
      <c r="S166" s="8"/>
    </row>
    <row r="167" spans="1:19" ht="12.75">
      <c r="A167" s="4" t="s">
        <v>104</v>
      </c>
      <c r="B167" s="5"/>
      <c r="C167" s="6"/>
      <c r="D167" s="27">
        <v>2011</v>
      </c>
      <c r="E167" s="27"/>
      <c r="F167" s="55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7"/>
      <c r="R167" s="7"/>
      <c r="S167" s="8"/>
    </row>
    <row r="168" spans="1:19" ht="12.75">
      <c r="A168" s="4" t="s">
        <v>105</v>
      </c>
      <c r="B168" s="5"/>
      <c r="C168" s="6"/>
      <c r="D168" s="27">
        <v>2012</v>
      </c>
      <c r="E168" s="27"/>
      <c r="F168" s="55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7"/>
      <c r="R168" s="7"/>
      <c r="S168" s="8"/>
    </row>
    <row r="169" spans="1:19" ht="12.75">
      <c r="A169" s="9"/>
      <c r="B169" s="10"/>
      <c r="C169" s="11"/>
      <c r="D169" s="12">
        <v>2013</v>
      </c>
      <c r="E169" s="12"/>
      <c r="F169" s="61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3"/>
      <c r="R169" s="13"/>
      <c r="S169" s="14"/>
    </row>
    <row r="170" spans="1:19" ht="13.5" thickBot="1">
      <c r="A170" s="15"/>
      <c r="B170" s="16"/>
      <c r="C170" s="17"/>
      <c r="D170" s="18"/>
      <c r="E170" s="18"/>
      <c r="F170" s="58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60"/>
      <c r="R170" s="19"/>
      <c r="S170" s="32">
        <v>50</v>
      </c>
    </row>
    <row r="171" spans="1:19" ht="13.5" thickTop="1">
      <c r="A171" s="43" t="s">
        <v>60</v>
      </c>
      <c r="B171" s="5"/>
      <c r="C171" s="6"/>
      <c r="D171" s="22">
        <v>2009</v>
      </c>
      <c r="E171" s="22" t="s">
        <v>14</v>
      </c>
      <c r="F171" s="52"/>
      <c r="G171" s="53"/>
      <c r="H171" s="53"/>
      <c r="I171" s="53"/>
      <c r="J171" s="53"/>
      <c r="K171" s="53"/>
      <c r="L171" s="53"/>
      <c r="M171" s="53"/>
      <c r="N171" s="53"/>
      <c r="O171" s="53"/>
      <c r="P171" s="53">
        <v>5</v>
      </c>
      <c r="Q171" s="54"/>
      <c r="R171" s="72">
        <f aca="true" t="shared" si="1" ref="R171:R199">SUM(F171:Q171)</f>
        <v>5</v>
      </c>
      <c r="S171" s="8"/>
    </row>
    <row r="172" spans="1:19" ht="12.75">
      <c r="A172" s="4" t="s">
        <v>98</v>
      </c>
      <c r="B172" s="5"/>
      <c r="C172" s="6"/>
      <c r="D172" s="27">
        <v>2010</v>
      </c>
      <c r="E172" s="27"/>
      <c r="F172" s="55">
        <v>4</v>
      </c>
      <c r="G172" s="56"/>
      <c r="H172" s="56"/>
      <c r="I172" s="56"/>
      <c r="J172" s="56"/>
      <c r="K172" s="56"/>
      <c r="L172" s="56"/>
      <c r="M172" s="56"/>
      <c r="N172" s="56"/>
      <c r="O172" s="56">
        <v>2</v>
      </c>
      <c r="P172" s="56">
        <v>2</v>
      </c>
      <c r="Q172" s="57"/>
      <c r="R172" s="72">
        <f t="shared" si="1"/>
        <v>8</v>
      </c>
      <c r="S172" s="8"/>
    </row>
    <row r="173" spans="1:19" ht="12.75">
      <c r="A173" s="4" t="s">
        <v>113</v>
      </c>
      <c r="B173" s="5"/>
      <c r="C173" s="6"/>
      <c r="D173" s="27">
        <v>2011</v>
      </c>
      <c r="E173" s="27"/>
      <c r="F173" s="55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7"/>
      <c r="R173" s="72">
        <f t="shared" si="1"/>
        <v>0</v>
      </c>
      <c r="S173" s="8"/>
    </row>
    <row r="174" spans="1:19" ht="12.75">
      <c r="A174" s="4" t="s">
        <v>102</v>
      </c>
      <c r="B174" s="5"/>
      <c r="C174" s="6"/>
      <c r="D174" s="27">
        <v>2012</v>
      </c>
      <c r="E174" s="27"/>
      <c r="F174" s="55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7"/>
      <c r="R174" s="72">
        <f t="shared" si="1"/>
        <v>0</v>
      </c>
      <c r="S174" s="8"/>
    </row>
    <row r="175" spans="1:19" ht="12.75">
      <c r="A175" s="9"/>
      <c r="B175" s="10"/>
      <c r="C175" s="11"/>
      <c r="D175" s="12">
        <v>2013</v>
      </c>
      <c r="E175" s="12"/>
      <c r="F175" s="61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3"/>
      <c r="R175" s="72">
        <f t="shared" si="1"/>
        <v>0</v>
      </c>
      <c r="S175" s="14"/>
    </row>
    <row r="176" spans="1:19" ht="13.5" thickBot="1">
      <c r="A176" s="15"/>
      <c r="B176" s="16"/>
      <c r="C176" s="17"/>
      <c r="D176" s="18"/>
      <c r="E176" s="18"/>
      <c r="F176" s="58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60"/>
      <c r="R176" s="19"/>
      <c r="S176" s="71">
        <f>SUM(R171:R175)/5</f>
        <v>2.6</v>
      </c>
    </row>
    <row r="177" spans="1:19" ht="13.5" thickTop="1">
      <c r="A177" s="43" t="s">
        <v>115</v>
      </c>
      <c r="B177" s="5"/>
      <c r="C177" s="6"/>
      <c r="D177" s="22">
        <v>2009</v>
      </c>
      <c r="E177" s="22" t="s">
        <v>14</v>
      </c>
      <c r="F177" s="52"/>
      <c r="G177" s="53"/>
      <c r="H177" s="53"/>
      <c r="I177" s="53"/>
      <c r="J177" s="53"/>
      <c r="K177" s="53"/>
      <c r="L177" s="53"/>
      <c r="M177" s="53"/>
      <c r="N177" s="53"/>
      <c r="O177" s="53"/>
      <c r="P177" s="53">
        <v>16</v>
      </c>
      <c r="Q177" s="54"/>
      <c r="R177" s="72">
        <f t="shared" si="1"/>
        <v>16</v>
      </c>
      <c r="S177" s="8"/>
    </row>
    <row r="178" spans="1:19" ht="12.75">
      <c r="A178" s="4"/>
      <c r="B178" s="5"/>
      <c r="C178" s="6"/>
      <c r="D178" s="27">
        <v>2010</v>
      </c>
      <c r="E178" s="27"/>
      <c r="F178" s="55"/>
      <c r="G178" s="56"/>
      <c r="H178" s="56"/>
      <c r="I178" s="56"/>
      <c r="J178" s="56"/>
      <c r="K178" s="56"/>
      <c r="L178" s="56"/>
      <c r="M178" s="56"/>
      <c r="N178" s="56">
        <v>9</v>
      </c>
      <c r="O178" s="65">
        <v>2</v>
      </c>
      <c r="P178" s="56">
        <v>14</v>
      </c>
      <c r="Q178" s="57"/>
      <c r="R178" s="72">
        <f t="shared" si="1"/>
        <v>25</v>
      </c>
      <c r="S178" s="8"/>
    </row>
    <row r="179" spans="1:19" ht="12.75">
      <c r="A179" s="4"/>
      <c r="B179" s="5"/>
      <c r="C179" s="6"/>
      <c r="D179" s="27">
        <v>2011</v>
      </c>
      <c r="E179" s="27"/>
      <c r="F179" s="55"/>
      <c r="G179" s="56"/>
      <c r="H179" s="56"/>
      <c r="I179" s="56"/>
      <c r="J179" s="56"/>
      <c r="K179" s="56"/>
      <c r="L179" s="56"/>
      <c r="M179" s="56">
        <v>10</v>
      </c>
      <c r="N179" s="56"/>
      <c r="O179" s="56"/>
      <c r="P179" s="56"/>
      <c r="Q179" s="57"/>
      <c r="R179" s="72">
        <f t="shared" si="1"/>
        <v>10</v>
      </c>
      <c r="S179" s="8"/>
    </row>
    <row r="180" spans="1:19" ht="12.75">
      <c r="A180" s="4"/>
      <c r="B180" s="5"/>
      <c r="C180" s="6"/>
      <c r="D180" s="27">
        <v>2012</v>
      </c>
      <c r="E180" s="27"/>
      <c r="F180" s="55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7"/>
      <c r="R180" s="72">
        <f t="shared" si="1"/>
        <v>0</v>
      </c>
      <c r="S180" s="8"/>
    </row>
    <row r="181" spans="1:19" ht="12.75">
      <c r="A181" s="9"/>
      <c r="B181" s="10"/>
      <c r="C181" s="11"/>
      <c r="D181" s="12">
        <v>2013</v>
      </c>
      <c r="E181" s="12"/>
      <c r="F181" s="61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3"/>
      <c r="R181" s="72">
        <f t="shared" si="1"/>
        <v>0</v>
      </c>
      <c r="S181" s="14"/>
    </row>
    <row r="182" spans="1:19" ht="13.5" thickBot="1">
      <c r="A182" s="15"/>
      <c r="B182" s="16"/>
      <c r="C182" s="17"/>
      <c r="D182" s="18"/>
      <c r="E182" s="18"/>
      <c r="F182" s="58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60"/>
      <c r="R182" s="19"/>
      <c r="S182" s="71">
        <f>SUM(R177:R181)/5</f>
        <v>10.2</v>
      </c>
    </row>
    <row r="183" spans="1:19" ht="13.5" thickTop="1">
      <c r="A183" s="4" t="s">
        <v>32</v>
      </c>
      <c r="B183" s="5"/>
      <c r="C183" s="6"/>
      <c r="D183" s="22">
        <v>2009</v>
      </c>
      <c r="E183" s="22" t="s">
        <v>14</v>
      </c>
      <c r="F183" s="52">
        <v>7</v>
      </c>
      <c r="G183" s="53">
        <v>5</v>
      </c>
      <c r="H183" s="53"/>
      <c r="I183" s="53"/>
      <c r="J183" s="53"/>
      <c r="K183" s="53"/>
      <c r="L183" s="53"/>
      <c r="M183" s="53"/>
      <c r="N183" s="53"/>
      <c r="O183" s="53"/>
      <c r="P183" s="53">
        <v>14</v>
      </c>
      <c r="Q183" s="54"/>
      <c r="R183" s="72">
        <f t="shared" si="1"/>
        <v>26</v>
      </c>
      <c r="S183" s="8"/>
    </row>
    <row r="184" spans="1:19" ht="12.75">
      <c r="A184" s="4"/>
      <c r="B184" s="5"/>
      <c r="C184" s="6"/>
      <c r="D184" s="27">
        <v>2010</v>
      </c>
      <c r="E184" s="27"/>
      <c r="F184" s="55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7"/>
      <c r="R184" s="72">
        <f t="shared" si="1"/>
        <v>0</v>
      </c>
      <c r="S184" s="8"/>
    </row>
    <row r="185" spans="1:19" ht="12.75">
      <c r="A185" s="4"/>
      <c r="B185" s="5"/>
      <c r="C185" s="6"/>
      <c r="D185" s="27">
        <v>2011</v>
      </c>
      <c r="E185" s="27"/>
      <c r="F185" s="55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7"/>
      <c r="R185" s="72">
        <f t="shared" si="1"/>
        <v>0</v>
      </c>
      <c r="S185" s="8"/>
    </row>
    <row r="186" spans="1:19" ht="12.75">
      <c r="A186" s="4"/>
      <c r="B186" s="5"/>
      <c r="C186" s="6"/>
      <c r="D186" s="27">
        <v>2012</v>
      </c>
      <c r="E186" s="27"/>
      <c r="F186" s="55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7"/>
      <c r="R186" s="72">
        <f t="shared" si="1"/>
        <v>0</v>
      </c>
      <c r="S186" s="8"/>
    </row>
    <row r="187" spans="1:19" ht="12.75">
      <c r="A187" s="9"/>
      <c r="B187" s="10"/>
      <c r="C187" s="11"/>
      <c r="D187" s="12">
        <v>2013</v>
      </c>
      <c r="E187" s="12"/>
      <c r="F187" s="61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3"/>
      <c r="R187" s="72">
        <f t="shared" si="1"/>
        <v>0</v>
      </c>
      <c r="S187" s="14"/>
    </row>
    <row r="188" spans="1:19" ht="13.5" thickBot="1">
      <c r="A188" s="15"/>
      <c r="B188" s="16"/>
      <c r="C188" s="17"/>
      <c r="D188" s="18"/>
      <c r="E188" s="18"/>
      <c r="F188" s="58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60"/>
      <c r="R188" s="19"/>
      <c r="S188" s="32">
        <v>26</v>
      </c>
    </row>
    <row r="189" spans="1:19" ht="13.5" thickTop="1">
      <c r="A189" s="43" t="s">
        <v>90</v>
      </c>
      <c r="B189" s="5"/>
      <c r="C189" s="6"/>
      <c r="D189" s="22">
        <v>2009</v>
      </c>
      <c r="E189" s="22" t="s">
        <v>14</v>
      </c>
      <c r="F189" s="52"/>
      <c r="G189" s="53"/>
      <c r="H189" s="53"/>
      <c r="I189" s="53"/>
      <c r="J189" s="53"/>
      <c r="K189" s="53"/>
      <c r="L189" s="53"/>
      <c r="M189" s="53"/>
      <c r="N189" s="53">
        <v>16</v>
      </c>
      <c r="O189" s="53">
        <v>16</v>
      </c>
      <c r="P189" s="53"/>
      <c r="Q189" s="54"/>
      <c r="R189" s="72">
        <f t="shared" si="1"/>
        <v>32</v>
      </c>
      <c r="S189" s="8"/>
    </row>
    <row r="190" spans="1:19" ht="12.75">
      <c r="A190" s="4"/>
      <c r="B190" s="5"/>
      <c r="C190" s="6"/>
      <c r="D190" s="27">
        <v>2010</v>
      </c>
      <c r="E190" s="27"/>
      <c r="F190" s="55"/>
      <c r="G190" s="56">
        <v>38</v>
      </c>
      <c r="H190" s="56"/>
      <c r="I190" s="56">
        <v>20</v>
      </c>
      <c r="J190" s="56">
        <v>20</v>
      </c>
      <c r="K190" s="56">
        <v>10</v>
      </c>
      <c r="L190" s="56"/>
      <c r="M190" s="56">
        <v>10</v>
      </c>
      <c r="N190" s="56">
        <v>15</v>
      </c>
      <c r="O190" s="56">
        <v>10</v>
      </c>
      <c r="P190" s="56">
        <v>10</v>
      </c>
      <c r="Q190" s="57">
        <v>10</v>
      </c>
      <c r="R190" s="72">
        <f t="shared" si="1"/>
        <v>143</v>
      </c>
      <c r="S190" s="8"/>
    </row>
    <row r="191" spans="1:19" ht="12.75">
      <c r="A191" s="4"/>
      <c r="B191" s="5"/>
      <c r="C191" s="6"/>
      <c r="D191" s="27">
        <v>2011</v>
      </c>
      <c r="E191" s="27"/>
      <c r="F191" s="55">
        <v>20</v>
      </c>
      <c r="G191" s="56"/>
      <c r="H191" s="56">
        <v>20</v>
      </c>
      <c r="I191" s="56"/>
      <c r="J191" s="56">
        <v>20</v>
      </c>
      <c r="K191" s="56"/>
      <c r="L191" s="56"/>
      <c r="M191" s="56"/>
      <c r="N191" s="56">
        <v>20</v>
      </c>
      <c r="O191" s="56"/>
      <c r="P191" s="56"/>
      <c r="Q191" s="57"/>
      <c r="R191" s="72">
        <f t="shared" si="1"/>
        <v>80</v>
      </c>
      <c r="S191" s="8"/>
    </row>
    <row r="192" spans="1:19" ht="12.75">
      <c r="A192" s="4"/>
      <c r="B192" s="5"/>
      <c r="C192" s="6"/>
      <c r="D192" s="27">
        <v>2012</v>
      </c>
      <c r="E192" s="27"/>
      <c r="F192" s="55"/>
      <c r="G192" s="56"/>
      <c r="H192" s="56"/>
      <c r="I192" s="56"/>
      <c r="J192" s="56">
        <v>15</v>
      </c>
      <c r="K192" s="56">
        <v>10</v>
      </c>
      <c r="L192" s="56"/>
      <c r="M192" s="56">
        <v>25</v>
      </c>
      <c r="N192" s="56"/>
      <c r="O192" s="56"/>
      <c r="P192" s="56"/>
      <c r="Q192" s="57"/>
      <c r="R192" s="72">
        <f t="shared" si="1"/>
        <v>50</v>
      </c>
      <c r="S192" s="8"/>
    </row>
    <row r="193" spans="1:19" ht="12.75">
      <c r="A193" s="9"/>
      <c r="B193" s="10"/>
      <c r="C193" s="11"/>
      <c r="D193" s="12">
        <v>2013</v>
      </c>
      <c r="E193" s="12"/>
      <c r="F193" s="61"/>
      <c r="G193" s="62"/>
      <c r="H193" s="62"/>
      <c r="I193" s="62"/>
      <c r="J193" s="62"/>
      <c r="K193" s="62"/>
      <c r="L193" s="62">
        <v>25</v>
      </c>
      <c r="M193" s="62"/>
      <c r="N193" s="62"/>
      <c r="O193" s="62"/>
      <c r="P193" s="62"/>
      <c r="Q193" s="63"/>
      <c r="R193" s="72">
        <f t="shared" si="1"/>
        <v>25</v>
      </c>
      <c r="S193" s="14"/>
    </row>
    <row r="194" spans="1:19" ht="13.5" thickBot="1">
      <c r="A194" s="15"/>
      <c r="B194" s="16"/>
      <c r="C194" s="17"/>
      <c r="D194" s="18"/>
      <c r="E194" s="18"/>
      <c r="F194" s="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60"/>
      <c r="R194" s="19"/>
      <c r="S194" s="71">
        <f>SUM(R189:R193)/5</f>
        <v>66</v>
      </c>
    </row>
    <row r="195" spans="1:19" ht="13.5" thickTop="1">
      <c r="A195" s="43" t="s">
        <v>47</v>
      </c>
      <c r="B195" s="5"/>
      <c r="C195" s="6"/>
      <c r="D195" s="22">
        <v>2009</v>
      </c>
      <c r="E195" s="22" t="s">
        <v>14</v>
      </c>
      <c r="F195" s="52">
        <v>4</v>
      </c>
      <c r="G195" s="53">
        <v>3</v>
      </c>
      <c r="H195" s="53">
        <v>3</v>
      </c>
      <c r="I195" s="53">
        <v>18</v>
      </c>
      <c r="J195" s="53">
        <v>7</v>
      </c>
      <c r="K195" s="53">
        <v>15</v>
      </c>
      <c r="L195" s="53">
        <v>12</v>
      </c>
      <c r="M195" s="53">
        <v>15</v>
      </c>
      <c r="N195" s="53"/>
      <c r="O195" s="53">
        <v>3</v>
      </c>
      <c r="P195" s="53">
        <v>20</v>
      </c>
      <c r="Q195" s="54">
        <v>29</v>
      </c>
      <c r="R195" s="72">
        <f t="shared" si="1"/>
        <v>129</v>
      </c>
      <c r="S195" s="8"/>
    </row>
    <row r="196" spans="1:19" ht="12.75">
      <c r="A196" s="4" t="s">
        <v>48</v>
      </c>
      <c r="B196" s="5"/>
      <c r="C196" s="6"/>
      <c r="D196" s="27">
        <v>2010</v>
      </c>
      <c r="E196" s="27"/>
      <c r="F196" s="55">
        <v>10</v>
      </c>
      <c r="G196" s="56">
        <v>35</v>
      </c>
      <c r="H196" s="56">
        <v>2</v>
      </c>
      <c r="I196" s="56"/>
      <c r="J196" s="56">
        <v>2</v>
      </c>
      <c r="K196" s="56">
        <v>25</v>
      </c>
      <c r="L196" s="56">
        <v>20</v>
      </c>
      <c r="M196" s="56">
        <v>10</v>
      </c>
      <c r="N196" s="56">
        <v>24</v>
      </c>
      <c r="O196" s="56">
        <v>19</v>
      </c>
      <c r="P196" s="56">
        <v>10</v>
      </c>
      <c r="Q196" s="57">
        <v>2</v>
      </c>
      <c r="R196" s="72">
        <f t="shared" si="1"/>
        <v>159</v>
      </c>
      <c r="S196" s="8"/>
    </row>
    <row r="197" spans="1:19" ht="12.75">
      <c r="A197" s="4"/>
      <c r="B197" s="5"/>
      <c r="C197" s="6"/>
      <c r="D197" s="27">
        <v>2011</v>
      </c>
      <c r="E197" s="27"/>
      <c r="F197" s="55">
        <v>20</v>
      </c>
      <c r="G197" s="56"/>
      <c r="H197" s="56">
        <v>32</v>
      </c>
      <c r="I197" s="56"/>
      <c r="J197" s="56">
        <v>10</v>
      </c>
      <c r="K197" s="56">
        <v>1</v>
      </c>
      <c r="L197" s="56">
        <v>23</v>
      </c>
      <c r="M197" s="56"/>
      <c r="N197" s="56"/>
      <c r="O197" s="56">
        <v>10</v>
      </c>
      <c r="P197" s="56"/>
      <c r="Q197" s="57">
        <v>19</v>
      </c>
      <c r="R197" s="72">
        <f t="shared" si="1"/>
        <v>115</v>
      </c>
      <c r="S197" s="8"/>
    </row>
    <row r="198" spans="1:19" ht="12.75">
      <c r="A198" s="4"/>
      <c r="B198" s="5"/>
      <c r="C198" s="6"/>
      <c r="D198" s="27">
        <v>2012</v>
      </c>
      <c r="E198" s="27"/>
      <c r="F198" s="55">
        <v>13</v>
      </c>
      <c r="G198" s="56"/>
      <c r="H198" s="56"/>
      <c r="I198" s="56">
        <v>7</v>
      </c>
      <c r="J198" s="56">
        <v>22</v>
      </c>
      <c r="K198" s="56">
        <v>15</v>
      </c>
      <c r="L198" s="56">
        <v>16</v>
      </c>
      <c r="M198" s="56">
        <v>13</v>
      </c>
      <c r="N198" s="56"/>
      <c r="O198" s="56">
        <v>2</v>
      </c>
      <c r="P198" s="56"/>
      <c r="Q198" s="57">
        <v>10</v>
      </c>
      <c r="R198" s="72">
        <f t="shared" si="1"/>
        <v>98</v>
      </c>
      <c r="S198" s="8"/>
    </row>
    <row r="199" spans="1:19" ht="12.75">
      <c r="A199" s="9"/>
      <c r="B199" s="10"/>
      <c r="C199" s="11"/>
      <c r="D199" s="12">
        <v>2013</v>
      </c>
      <c r="E199" s="12"/>
      <c r="F199" s="61"/>
      <c r="G199" s="62"/>
      <c r="H199" s="62">
        <v>2</v>
      </c>
      <c r="I199" s="62">
        <v>16</v>
      </c>
      <c r="J199" s="62"/>
      <c r="K199" s="62">
        <v>10</v>
      </c>
      <c r="L199" s="62"/>
      <c r="M199" s="62"/>
      <c r="N199" s="62">
        <v>10</v>
      </c>
      <c r="O199" s="62">
        <v>15</v>
      </c>
      <c r="P199" s="62"/>
      <c r="Q199" s="63"/>
      <c r="R199" s="72">
        <f t="shared" si="1"/>
        <v>53</v>
      </c>
      <c r="S199" s="14"/>
    </row>
    <row r="200" spans="1:19" ht="13.5" thickBot="1">
      <c r="A200" s="15"/>
      <c r="B200" s="16"/>
      <c r="C200" s="17"/>
      <c r="D200" s="18"/>
      <c r="E200" s="18"/>
      <c r="F200" s="58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60"/>
      <c r="R200" s="19"/>
      <c r="S200" s="71">
        <f>SUM(R195:R199)/5</f>
        <v>110.8</v>
      </c>
    </row>
    <row r="201" spans="1:19" ht="13.5" thickTop="1">
      <c r="A201" s="4" t="s">
        <v>33</v>
      </c>
      <c r="B201" s="5"/>
      <c r="C201" s="6"/>
      <c r="D201" s="22">
        <v>2009</v>
      </c>
      <c r="E201" s="22" t="s">
        <v>14</v>
      </c>
      <c r="F201" s="52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4"/>
      <c r="R201" s="7"/>
      <c r="S201" s="8"/>
    </row>
    <row r="202" spans="1:19" ht="12.75">
      <c r="A202" s="4"/>
      <c r="B202" s="5"/>
      <c r="C202" s="6"/>
      <c r="D202" s="27">
        <v>2010</v>
      </c>
      <c r="E202" s="27"/>
      <c r="F202" s="55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7"/>
      <c r="R202" s="7"/>
      <c r="S202" s="8"/>
    </row>
    <row r="203" spans="1:19" ht="12.75">
      <c r="A203" s="4"/>
      <c r="B203" s="5"/>
      <c r="C203" s="6"/>
      <c r="D203" s="27">
        <v>2011</v>
      </c>
      <c r="E203" s="27"/>
      <c r="F203" s="55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7"/>
      <c r="R203" s="7"/>
      <c r="S203" s="8"/>
    </row>
    <row r="204" spans="1:19" ht="12.75">
      <c r="A204" s="4"/>
      <c r="B204" s="5"/>
      <c r="C204" s="6"/>
      <c r="D204" s="27">
        <v>2012</v>
      </c>
      <c r="E204" s="27"/>
      <c r="F204" s="55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7"/>
      <c r="R204" s="7"/>
      <c r="S204" s="8"/>
    </row>
    <row r="205" spans="1:19" ht="12.75">
      <c r="A205" s="9"/>
      <c r="B205" s="10"/>
      <c r="C205" s="11"/>
      <c r="D205" s="12">
        <v>2013</v>
      </c>
      <c r="E205" s="12"/>
      <c r="F205" s="61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3"/>
      <c r="R205" s="13"/>
      <c r="S205" s="14"/>
    </row>
    <row r="206" spans="1:19" ht="13.5" thickBot="1">
      <c r="A206" s="15"/>
      <c r="B206" s="16"/>
      <c r="C206" s="17"/>
      <c r="D206" s="18"/>
      <c r="E206" s="18"/>
      <c r="F206" s="58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60"/>
      <c r="R206" s="19"/>
      <c r="S206" s="32">
        <v>5</v>
      </c>
    </row>
    <row r="207" spans="1:19" ht="13.5" thickTop="1">
      <c r="A207" s="4" t="s">
        <v>121</v>
      </c>
      <c r="B207" s="5"/>
      <c r="C207" s="6"/>
      <c r="D207" s="22">
        <v>2009</v>
      </c>
      <c r="E207" s="22" t="s">
        <v>14</v>
      </c>
      <c r="F207" s="52">
        <v>1</v>
      </c>
      <c r="G207" s="53"/>
      <c r="H207" s="53"/>
      <c r="I207" s="53"/>
      <c r="J207" s="53">
        <v>1</v>
      </c>
      <c r="K207" s="53"/>
      <c r="L207" s="53"/>
      <c r="M207" s="53">
        <v>1</v>
      </c>
      <c r="N207" s="53">
        <v>9</v>
      </c>
      <c r="O207" s="53"/>
      <c r="P207" s="53">
        <v>1</v>
      </c>
      <c r="Q207" s="54"/>
      <c r="R207" s="72">
        <f aca="true" t="shared" si="2" ref="R207:R217">SUM(F207:Q207)</f>
        <v>13</v>
      </c>
      <c r="S207" s="8"/>
    </row>
    <row r="208" spans="1:19" ht="12.75">
      <c r="A208" s="4"/>
      <c r="B208" s="5"/>
      <c r="C208" s="6"/>
      <c r="D208" s="27">
        <v>2010</v>
      </c>
      <c r="E208" s="27"/>
      <c r="F208" s="55"/>
      <c r="G208" s="56"/>
      <c r="H208" s="56"/>
      <c r="I208" s="56"/>
      <c r="J208" s="56"/>
      <c r="K208" s="56"/>
      <c r="L208" s="56"/>
      <c r="M208" s="56">
        <v>1</v>
      </c>
      <c r="N208" s="56"/>
      <c r="O208" s="56"/>
      <c r="P208" s="56"/>
      <c r="Q208" s="57"/>
      <c r="R208" s="72">
        <f t="shared" si="2"/>
        <v>1</v>
      </c>
      <c r="S208" s="8"/>
    </row>
    <row r="209" spans="1:19" ht="12.75">
      <c r="A209" s="4"/>
      <c r="B209" s="5"/>
      <c r="C209" s="6"/>
      <c r="D209" s="27">
        <v>2011</v>
      </c>
      <c r="E209" s="27"/>
      <c r="F209" s="55"/>
      <c r="G209" s="56"/>
      <c r="H209" s="56"/>
      <c r="I209" s="56"/>
      <c r="J209" s="56">
        <v>1</v>
      </c>
      <c r="K209" s="56">
        <v>1</v>
      </c>
      <c r="L209" s="56">
        <v>1</v>
      </c>
      <c r="M209" s="56"/>
      <c r="N209" s="56">
        <v>1</v>
      </c>
      <c r="O209" s="56"/>
      <c r="P209" s="56"/>
      <c r="Q209" s="57"/>
      <c r="R209" s="72">
        <f t="shared" si="2"/>
        <v>4</v>
      </c>
      <c r="S209" s="8"/>
    </row>
    <row r="210" spans="1:19" ht="12.75">
      <c r="A210" s="4"/>
      <c r="B210" s="5"/>
      <c r="C210" s="6"/>
      <c r="D210" s="27">
        <v>2012</v>
      </c>
      <c r="E210" s="27"/>
      <c r="F210" s="55">
        <v>2</v>
      </c>
      <c r="G210" s="56"/>
      <c r="H210" s="56"/>
      <c r="I210" s="56"/>
      <c r="J210" s="56">
        <v>3</v>
      </c>
      <c r="K210" s="56">
        <v>2</v>
      </c>
      <c r="L210" s="56">
        <v>1</v>
      </c>
      <c r="M210" s="56"/>
      <c r="N210" s="56"/>
      <c r="O210" s="56"/>
      <c r="P210" s="56">
        <v>1</v>
      </c>
      <c r="Q210" s="57">
        <v>1</v>
      </c>
      <c r="R210" s="72">
        <f t="shared" si="2"/>
        <v>10</v>
      </c>
      <c r="S210" s="8"/>
    </row>
    <row r="211" spans="1:19" ht="12.75">
      <c r="A211" s="9"/>
      <c r="B211" s="10"/>
      <c r="C211" s="11"/>
      <c r="D211" s="12">
        <v>2013</v>
      </c>
      <c r="E211" s="12"/>
      <c r="F211" s="61">
        <v>4</v>
      </c>
      <c r="G211" s="62"/>
      <c r="H211" s="62">
        <v>25</v>
      </c>
      <c r="I211" s="62"/>
      <c r="J211" s="62"/>
      <c r="K211" s="62"/>
      <c r="L211" s="62">
        <v>2</v>
      </c>
      <c r="M211" s="62"/>
      <c r="N211" s="62"/>
      <c r="O211" s="62">
        <v>4</v>
      </c>
      <c r="P211" s="62"/>
      <c r="Q211" s="63"/>
      <c r="R211" s="72">
        <f t="shared" si="2"/>
        <v>35</v>
      </c>
      <c r="S211" s="14"/>
    </row>
    <row r="212" spans="1:19" ht="13.5" thickBot="1">
      <c r="A212" s="15"/>
      <c r="B212" s="16"/>
      <c r="C212" s="17"/>
      <c r="D212" s="18"/>
      <c r="E212" s="18"/>
      <c r="F212" s="58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60"/>
      <c r="R212" s="19"/>
      <c r="S212" s="71">
        <f>SUM(R207:R211)/5</f>
        <v>12.6</v>
      </c>
    </row>
    <row r="213" spans="1:19" ht="13.5" thickTop="1">
      <c r="A213" s="43" t="s">
        <v>124</v>
      </c>
      <c r="B213" s="5"/>
      <c r="C213" s="6"/>
      <c r="D213" s="22">
        <v>2009</v>
      </c>
      <c r="E213" s="22" t="s">
        <v>14</v>
      </c>
      <c r="F213" s="52"/>
      <c r="G213" s="53"/>
      <c r="H213" s="53"/>
      <c r="I213" s="53"/>
      <c r="J213" s="53"/>
      <c r="K213" s="53"/>
      <c r="L213" s="53"/>
      <c r="M213" s="53"/>
      <c r="N213" s="53">
        <v>6</v>
      </c>
      <c r="O213" s="53"/>
      <c r="P213" s="53">
        <v>41</v>
      </c>
      <c r="Q213" s="54">
        <v>6</v>
      </c>
      <c r="R213" s="72">
        <f t="shared" si="2"/>
        <v>53</v>
      </c>
      <c r="S213" s="8"/>
    </row>
    <row r="214" spans="1:19" ht="12.75">
      <c r="A214" s="4" t="s">
        <v>123</v>
      </c>
      <c r="B214" s="5"/>
      <c r="C214" s="6"/>
      <c r="D214" s="27">
        <v>2010</v>
      </c>
      <c r="E214" s="27"/>
      <c r="F214" s="55">
        <v>1</v>
      </c>
      <c r="G214" s="56"/>
      <c r="H214" s="56">
        <v>12</v>
      </c>
      <c r="I214" s="56">
        <v>15</v>
      </c>
      <c r="J214" s="56">
        <v>30</v>
      </c>
      <c r="K214" s="56"/>
      <c r="L214" s="56"/>
      <c r="M214" s="56">
        <v>6</v>
      </c>
      <c r="N214" s="56"/>
      <c r="O214" s="56">
        <v>2</v>
      </c>
      <c r="P214" s="56"/>
      <c r="Q214" s="57"/>
      <c r="R214" s="72">
        <f t="shared" si="2"/>
        <v>66</v>
      </c>
      <c r="S214" s="8"/>
    </row>
    <row r="215" spans="1:19" ht="12.75">
      <c r="A215" s="4" t="s">
        <v>109</v>
      </c>
      <c r="B215" s="5"/>
      <c r="C215" s="6"/>
      <c r="D215" s="27">
        <v>2011</v>
      </c>
      <c r="E215" s="27"/>
      <c r="F215" s="55"/>
      <c r="G215" s="56"/>
      <c r="H215" s="56"/>
      <c r="I215" s="56">
        <v>5</v>
      </c>
      <c r="J215" s="56"/>
      <c r="K215" s="56">
        <v>1</v>
      </c>
      <c r="L215" s="56"/>
      <c r="M215" s="56"/>
      <c r="N215" s="56"/>
      <c r="O215" s="56"/>
      <c r="P215" s="56"/>
      <c r="Q215" s="57"/>
      <c r="R215" s="72">
        <f t="shared" si="2"/>
        <v>6</v>
      </c>
      <c r="S215" s="8"/>
    </row>
    <row r="216" spans="1:19" ht="12.75">
      <c r="A216" s="4"/>
      <c r="B216" s="5"/>
      <c r="C216" s="6"/>
      <c r="D216" s="27">
        <v>2012</v>
      </c>
      <c r="E216" s="27"/>
      <c r="F216" s="55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7"/>
      <c r="R216" s="72">
        <f t="shared" si="2"/>
        <v>0</v>
      </c>
      <c r="S216" s="8"/>
    </row>
    <row r="217" spans="1:19" ht="12.75">
      <c r="A217" s="9"/>
      <c r="B217" s="10"/>
      <c r="C217" s="11"/>
      <c r="D217" s="12">
        <v>2013</v>
      </c>
      <c r="E217" s="12"/>
      <c r="F217" s="61"/>
      <c r="G217" s="62"/>
      <c r="H217" s="62">
        <v>3</v>
      </c>
      <c r="I217" s="62">
        <v>8</v>
      </c>
      <c r="J217" s="62"/>
      <c r="K217" s="62"/>
      <c r="L217" s="62">
        <v>1</v>
      </c>
      <c r="M217" s="62"/>
      <c r="N217" s="62"/>
      <c r="O217" s="62"/>
      <c r="P217" s="62"/>
      <c r="Q217" s="63"/>
      <c r="R217" s="72">
        <f t="shared" si="2"/>
        <v>12</v>
      </c>
      <c r="S217" s="14"/>
    </row>
    <row r="218" spans="1:19" ht="13.5" thickBot="1">
      <c r="A218" s="15"/>
      <c r="B218" s="16"/>
      <c r="C218" s="17"/>
      <c r="D218" s="18"/>
      <c r="E218" s="18"/>
      <c r="F218" s="58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60"/>
      <c r="R218" s="19"/>
      <c r="S218" s="71">
        <f>SUM(R213:R217)/5</f>
        <v>27.4</v>
      </c>
    </row>
    <row r="219" spans="1:19" ht="13.5" thickTop="1">
      <c r="A219" s="4" t="s">
        <v>34</v>
      </c>
      <c r="B219" s="5"/>
      <c r="C219" s="6"/>
      <c r="D219" s="22">
        <v>2009</v>
      </c>
      <c r="E219" s="22" t="s">
        <v>14</v>
      </c>
      <c r="F219" s="52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4"/>
      <c r="R219" s="7"/>
      <c r="S219" s="8"/>
    </row>
    <row r="220" spans="1:19" ht="12.75">
      <c r="A220" s="4"/>
      <c r="B220" s="5"/>
      <c r="C220" s="6"/>
      <c r="D220" s="27">
        <v>2010</v>
      </c>
      <c r="E220" s="27"/>
      <c r="F220" s="55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7"/>
      <c r="R220" s="7"/>
      <c r="S220" s="8"/>
    </row>
    <row r="221" spans="1:19" ht="12.75">
      <c r="A221" s="4"/>
      <c r="B221" s="5"/>
      <c r="C221" s="6"/>
      <c r="D221" s="27">
        <v>2011</v>
      </c>
      <c r="E221" s="27"/>
      <c r="F221" s="55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7"/>
      <c r="R221" s="7"/>
      <c r="S221" s="8"/>
    </row>
    <row r="222" spans="1:19" ht="12.75">
      <c r="A222" s="4"/>
      <c r="B222" s="5"/>
      <c r="C222" s="6"/>
      <c r="D222" s="27">
        <v>2012</v>
      </c>
      <c r="E222" s="27"/>
      <c r="F222" s="55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7"/>
      <c r="R222" s="7"/>
      <c r="S222" s="8"/>
    </row>
    <row r="223" spans="1:19" ht="12.75">
      <c r="A223" s="9"/>
      <c r="B223" s="10"/>
      <c r="C223" s="11"/>
      <c r="D223" s="12">
        <v>2013</v>
      </c>
      <c r="E223" s="12"/>
      <c r="F223" s="61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3"/>
      <c r="R223" s="13"/>
      <c r="S223" s="14"/>
    </row>
    <row r="224" spans="1:19" ht="13.5" thickBot="1">
      <c r="A224" s="15"/>
      <c r="B224" s="16"/>
      <c r="C224" s="17"/>
      <c r="D224" s="18"/>
      <c r="E224" s="18"/>
      <c r="F224" s="58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60"/>
      <c r="R224" s="19"/>
      <c r="S224" s="32">
        <v>5</v>
      </c>
    </row>
    <row r="225" spans="1:19" ht="13.5" thickTop="1">
      <c r="A225" s="4" t="s">
        <v>35</v>
      </c>
      <c r="B225" s="5"/>
      <c r="C225" s="6"/>
      <c r="D225" s="22">
        <v>2009</v>
      </c>
      <c r="E225" s="22" t="s">
        <v>14</v>
      </c>
      <c r="F225" s="52"/>
      <c r="G225" s="53"/>
      <c r="H225" s="53"/>
      <c r="I225" s="53"/>
      <c r="J225" s="53"/>
      <c r="K225" s="53"/>
      <c r="L225" s="53"/>
      <c r="M225" s="53"/>
      <c r="N225" s="53">
        <v>3</v>
      </c>
      <c r="O225" s="53"/>
      <c r="P225" s="53"/>
      <c r="Q225" s="54"/>
      <c r="R225" s="7"/>
      <c r="S225" s="8"/>
    </row>
    <row r="226" spans="1:19" ht="12.75">
      <c r="A226" s="4"/>
      <c r="B226" s="5"/>
      <c r="C226" s="6"/>
      <c r="D226" s="27">
        <v>2010</v>
      </c>
      <c r="E226" s="27"/>
      <c r="F226" s="55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7"/>
      <c r="R226" s="7"/>
      <c r="S226" s="8"/>
    </row>
    <row r="227" spans="1:19" ht="12.75">
      <c r="A227" s="4"/>
      <c r="B227" s="5"/>
      <c r="C227" s="6"/>
      <c r="D227" s="27">
        <v>2011</v>
      </c>
      <c r="E227" s="27"/>
      <c r="F227" s="55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7"/>
      <c r="R227" s="7"/>
      <c r="S227" s="8"/>
    </row>
    <row r="228" spans="1:19" ht="12.75">
      <c r="A228" s="4"/>
      <c r="B228" s="5"/>
      <c r="C228" s="6"/>
      <c r="D228" s="27">
        <v>2012</v>
      </c>
      <c r="E228" s="27"/>
      <c r="F228" s="55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7"/>
      <c r="R228" s="7"/>
      <c r="S228" s="8"/>
    </row>
    <row r="229" spans="1:19" ht="12.75">
      <c r="A229" s="9"/>
      <c r="B229" s="10"/>
      <c r="C229" s="11"/>
      <c r="D229" s="12">
        <v>2013</v>
      </c>
      <c r="E229" s="12"/>
      <c r="F229" s="61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3"/>
      <c r="R229" s="13"/>
      <c r="S229" s="14"/>
    </row>
    <row r="230" spans="1:19" ht="13.5" thickBot="1">
      <c r="A230" s="15"/>
      <c r="B230" s="16"/>
      <c r="C230" s="17"/>
      <c r="D230" s="18"/>
      <c r="E230" s="18"/>
      <c r="F230" s="58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60"/>
      <c r="R230" s="19"/>
      <c r="S230" s="32">
        <v>5</v>
      </c>
    </row>
    <row r="231" spans="1:19" ht="13.5" thickTop="1">
      <c r="A231" s="4" t="s">
        <v>36</v>
      </c>
      <c r="B231" s="5"/>
      <c r="C231" s="6"/>
      <c r="D231" s="22">
        <v>2009</v>
      </c>
      <c r="E231" s="22" t="s">
        <v>14</v>
      </c>
      <c r="F231" s="52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4"/>
      <c r="R231" s="7"/>
      <c r="S231" s="8"/>
    </row>
    <row r="232" spans="1:19" ht="12.75">
      <c r="A232" s="4"/>
      <c r="B232" s="5"/>
      <c r="C232" s="6"/>
      <c r="D232" s="27">
        <v>2010</v>
      </c>
      <c r="E232" s="27"/>
      <c r="F232" s="55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7"/>
      <c r="R232" s="7"/>
      <c r="S232" s="8"/>
    </row>
    <row r="233" spans="1:19" ht="12.75">
      <c r="A233" s="4"/>
      <c r="B233" s="5"/>
      <c r="C233" s="6"/>
      <c r="D233" s="27">
        <v>2011</v>
      </c>
      <c r="E233" s="27"/>
      <c r="F233" s="55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7"/>
      <c r="R233" s="7"/>
      <c r="S233" s="8"/>
    </row>
    <row r="234" spans="1:19" ht="12.75">
      <c r="A234" s="4"/>
      <c r="B234" s="5"/>
      <c r="C234" s="6"/>
      <c r="D234" s="27">
        <v>2012</v>
      </c>
      <c r="E234" s="27"/>
      <c r="F234" s="55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7"/>
      <c r="R234" s="7"/>
      <c r="S234" s="8"/>
    </row>
    <row r="235" spans="1:19" ht="12.75">
      <c r="A235" s="9"/>
      <c r="B235" s="10"/>
      <c r="C235" s="11"/>
      <c r="D235" s="12">
        <v>2013</v>
      </c>
      <c r="E235" s="12"/>
      <c r="F235" s="61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3"/>
      <c r="R235" s="13"/>
      <c r="S235" s="14"/>
    </row>
    <row r="236" spans="1:19" ht="13.5" thickBot="1">
      <c r="A236" s="15"/>
      <c r="B236" s="16"/>
      <c r="C236" s="17"/>
      <c r="D236" s="18"/>
      <c r="E236" s="18"/>
      <c r="F236" s="58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60"/>
      <c r="R236" s="19"/>
      <c r="S236" s="32">
        <v>3</v>
      </c>
    </row>
    <row r="237" spans="1:19" ht="13.5" thickTop="1">
      <c r="A237" s="4" t="s">
        <v>37</v>
      </c>
      <c r="B237" s="5"/>
      <c r="C237" s="6"/>
      <c r="D237" s="22">
        <v>2009</v>
      </c>
      <c r="E237" s="22" t="s">
        <v>14</v>
      </c>
      <c r="F237" s="52"/>
      <c r="G237" s="53"/>
      <c r="H237" s="53"/>
      <c r="I237" s="53"/>
      <c r="J237" s="53"/>
      <c r="K237" s="53"/>
      <c r="L237" s="53"/>
      <c r="M237" s="53"/>
      <c r="N237" s="53"/>
      <c r="O237" s="53"/>
      <c r="P237" s="53">
        <v>2</v>
      </c>
      <c r="Q237" s="54"/>
      <c r="R237" s="7"/>
      <c r="S237" s="8"/>
    </row>
    <row r="238" spans="1:19" ht="12.75">
      <c r="A238" s="4"/>
      <c r="B238" s="5"/>
      <c r="C238" s="6"/>
      <c r="D238" s="27">
        <v>2010</v>
      </c>
      <c r="E238" s="27"/>
      <c r="F238" s="55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7"/>
      <c r="R238" s="7"/>
      <c r="S238" s="8"/>
    </row>
    <row r="239" spans="1:19" ht="12.75">
      <c r="A239" s="4"/>
      <c r="B239" s="5"/>
      <c r="C239" s="6"/>
      <c r="D239" s="27">
        <v>2011</v>
      </c>
      <c r="E239" s="27"/>
      <c r="F239" s="55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7"/>
      <c r="R239" s="7"/>
      <c r="S239" s="8"/>
    </row>
    <row r="240" spans="1:19" ht="12.75">
      <c r="A240" s="4"/>
      <c r="B240" s="5"/>
      <c r="C240" s="6"/>
      <c r="D240" s="27">
        <v>2012</v>
      </c>
      <c r="E240" s="27"/>
      <c r="F240" s="55"/>
      <c r="G240" s="56"/>
      <c r="H240" s="56"/>
      <c r="I240" s="56"/>
      <c r="J240" s="56"/>
      <c r="K240" s="56"/>
      <c r="L240" s="56">
        <v>1</v>
      </c>
      <c r="M240" s="56"/>
      <c r="N240" s="56"/>
      <c r="O240" s="56"/>
      <c r="P240" s="56"/>
      <c r="Q240" s="57"/>
      <c r="R240" s="7"/>
      <c r="S240" s="8"/>
    </row>
    <row r="241" spans="1:19" ht="12.75">
      <c r="A241" s="9"/>
      <c r="B241" s="10"/>
      <c r="C241" s="11"/>
      <c r="D241" s="12">
        <v>2013</v>
      </c>
      <c r="E241" s="12"/>
      <c r="F241" s="61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3"/>
      <c r="R241" s="13"/>
      <c r="S241" s="14"/>
    </row>
    <row r="242" spans="1:19" ht="13.5" thickBot="1">
      <c r="A242" s="15"/>
      <c r="B242" s="16"/>
      <c r="C242" s="17"/>
      <c r="D242" s="18"/>
      <c r="E242" s="18"/>
      <c r="F242" s="58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60"/>
      <c r="R242" s="19"/>
      <c r="S242" s="32">
        <v>5</v>
      </c>
    </row>
    <row r="243" spans="1:19" ht="13.5" thickTop="1">
      <c r="A243" s="43" t="s">
        <v>96</v>
      </c>
      <c r="B243" s="5"/>
      <c r="C243" s="6"/>
      <c r="D243" s="22">
        <v>2009</v>
      </c>
      <c r="E243" s="22" t="s">
        <v>14</v>
      </c>
      <c r="F243" s="52"/>
      <c r="G243" s="53"/>
      <c r="H243" s="53"/>
      <c r="I243" s="53"/>
      <c r="J243" s="53"/>
      <c r="K243" s="53"/>
      <c r="L243" s="53"/>
      <c r="M243" s="53"/>
      <c r="N243" s="53">
        <v>2</v>
      </c>
      <c r="O243" s="53">
        <v>2</v>
      </c>
      <c r="P243" s="53"/>
      <c r="Q243" s="54"/>
      <c r="R243" s="72">
        <f aca="true" t="shared" si="3" ref="R243:R253">SUM(F243:Q243)</f>
        <v>4</v>
      </c>
      <c r="S243" s="8"/>
    </row>
    <row r="244" spans="1:19" ht="12.75">
      <c r="A244" s="43" t="s">
        <v>97</v>
      </c>
      <c r="B244" s="5"/>
      <c r="C244" s="6"/>
      <c r="D244" s="27">
        <v>2010</v>
      </c>
      <c r="E244" s="27"/>
      <c r="F244" s="55">
        <v>2</v>
      </c>
      <c r="G244" s="56"/>
      <c r="H244" s="56"/>
      <c r="I244" s="56"/>
      <c r="J244" s="56"/>
      <c r="K244" s="56"/>
      <c r="L244" s="56"/>
      <c r="M244" s="56">
        <v>4</v>
      </c>
      <c r="N244" s="56"/>
      <c r="O244" s="56">
        <v>2</v>
      </c>
      <c r="P244" s="56">
        <v>1</v>
      </c>
      <c r="Q244" s="57"/>
      <c r="R244" s="72">
        <f t="shared" si="3"/>
        <v>9</v>
      </c>
      <c r="S244" s="8"/>
    </row>
    <row r="245" spans="1:19" ht="12.75">
      <c r="A245" s="4"/>
      <c r="B245" s="5"/>
      <c r="C245" s="6"/>
      <c r="D245" s="27">
        <v>2011</v>
      </c>
      <c r="E245" s="27"/>
      <c r="F245" s="55">
        <v>1</v>
      </c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7"/>
      <c r="R245" s="72">
        <f t="shared" si="3"/>
        <v>1</v>
      </c>
      <c r="S245" s="8"/>
    </row>
    <row r="246" spans="1:19" ht="12.75">
      <c r="A246" s="4"/>
      <c r="B246" s="5"/>
      <c r="C246" s="6"/>
      <c r="D246" s="27">
        <v>2012</v>
      </c>
      <c r="E246" s="27"/>
      <c r="F246" s="55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7"/>
      <c r="R246" s="72">
        <f t="shared" si="3"/>
        <v>0</v>
      </c>
      <c r="S246" s="8"/>
    </row>
    <row r="247" spans="1:19" ht="12.75">
      <c r="A247" s="9"/>
      <c r="B247" s="10"/>
      <c r="C247" s="11"/>
      <c r="D247" s="12">
        <v>2013</v>
      </c>
      <c r="E247" s="12"/>
      <c r="F247" s="61"/>
      <c r="G247" s="62"/>
      <c r="H247" s="62"/>
      <c r="I247" s="62"/>
      <c r="J247" s="62"/>
      <c r="K247" s="62"/>
      <c r="L247" s="62"/>
      <c r="M247" s="62"/>
      <c r="N247" s="62">
        <v>2</v>
      </c>
      <c r="O247" s="62"/>
      <c r="P247" s="62"/>
      <c r="Q247" s="63"/>
      <c r="R247" s="72">
        <f t="shared" si="3"/>
        <v>2</v>
      </c>
      <c r="S247" s="14"/>
    </row>
    <row r="248" spans="1:19" ht="13.5" thickBot="1">
      <c r="A248" s="15"/>
      <c r="B248" s="16"/>
      <c r="C248" s="17"/>
      <c r="D248" s="18"/>
      <c r="E248" s="18"/>
      <c r="F248" s="58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60"/>
      <c r="R248" s="19"/>
      <c r="S248" s="71">
        <f>SUM(R243:R247)/5</f>
        <v>3.2</v>
      </c>
    </row>
    <row r="249" spans="1:19" ht="13.5" thickTop="1">
      <c r="A249" s="43" t="s">
        <v>82</v>
      </c>
      <c r="B249" s="5"/>
      <c r="C249" s="6"/>
      <c r="D249" s="22">
        <v>2009</v>
      </c>
      <c r="E249" s="22" t="s">
        <v>26</v>
      </c>
      <c r="F249" s="52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4"/>
      <c r="R249" s="72">
        <f t="shared" si="3"/>
        <v>0</v>
      </c>
      <c r="S249" s="8"/>
    </row>
    <row r="250" spans="1:19" ht="12.75">
      <c r="A250" s="4"/>
      <c r="B250" s="5"/>
      <c r="C250" s="6"/>
      <c r="D250" s="27">
        <v>2010</v>
      </c>
      <c r="E250" s="27"/>
      <c r="F250" s="55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7"/>
      <c r="R250" s="72">
        <f t="shared" si="3"/>
        <v>0</v>
      </c>
      <c r="S250" s="8"/>
    </row>
    <row r="251" spans="1:19" ht="12.75">
      <c r="A251" s="4"/>
      <c r="B251" s="5"/>
      <c r="C251" s="6"/>
      <c r="D251" s="27">
        <v>2011</v>
      </c>
      <c r="E251" s="27"/>
      <c r="F251" s="55"/>
      <c r="G251" s="56"/>
      <c r="H251" s="56"/>
      <c r="I251" s="56">
        <v>100</v>
      </c>
      <c r="J251" s="56"/>
      <c r="K251" s="56">
        <v>100</v>
      </c>
      <c r="L251" s="56"/>
      <c r="M251" s="56"/>
      <c r="N251" s="56">
        <v>100</v>
      </c>
      <c r="O251" s="56"/>
      <c r="P251" s="56">
        <v>100</v>
      </c>
      <c r="Q251" s="57">
        <v>100</v>
      </c>
      <c r="R251" s="72">
        <f t="shared" si="3"/>
        <v>500</v>
      </c>
      <c r="S251" s="8"/>
    </row>
    <row r="252" spans="1:19" ht="12.75">
      <c r="A252" s="4"/>
      <c r="B252" s="5"/>
      <c r="C252" s="6"/>
      <c r="D252" s="27">
        <v>2012</v>
      </c>
      <c r="E252" s="27"/>
      <c r="F252" s="55"/>
      <c r="G252" s="56"/>
      <c r="H252" s="56">
        <v>100</v>
      </c>
      <c r="I252" s="56"/>
      <c r="J252" s="56"/>
      <c r="K252" s="56">
        <v>100</v>
      </c>
      <c r="L252" s="56"/>
      <c r="M252" s="56">
        <v>100</v>
      </c>
      <c r="N252" s="56"/>
      <c r="O252" s="56">
        <v>100</v>
      </c>
      <c r="P252" s="56"/>
      <c r="Q252" s="57">
        <v>100</v>
      </c>
      <c r="R252" s="72">
        <f t="shared" si="3"/>
        <v>500</v>
      </c>
      <c r="S252" s="8"/>
    </row>
    <row r="253" spans="1:19" ht="12.75">
      <c r="A253" s="9"/>
      <c r="B253" s="10"/>
      <c r="C253" s="11"/>
      <c r="D253" s="12">
        <v>2013</v>
      </c>
      <c r="E253" s="12"/>
      <c r="F253" s="61"/>
      <c r="G253" s="62"/>
      <c r="H253" s="62"/>
      <c r="I253" s="62"/>
      <c r="J253" s="62"/>
      <c r="K253" s="62">
        <v>100</v>
      </c>
      <c r="L253" s="62"/>
      <c r="M253" s="62"/>
      <c r="N253" s="62"/>
      <c r="O253" s="62">
        <v>100</v>
      </c>
      <c r="P253" s="62"/>
      <c r="Q253" s="63"/>
      <c r="R253" s="72">
        <f t="shared" si="3"/>
        <v>200</v>
      </c>
      <c r="S253" s="14"/>
    </row>
    <row r="254" spans="1:19" ht="13.5" thickBot="1">
      <c r="A254" s="15"/>
      <c r="B254" s="16"/>
      <c r="C254" s="17"/>
      <c r="D254" s="18"/>
      <c r="E254" s="18"/>
      <c r="F254" s="58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60"/>
      <c r="R254" s="19"/>
      <c r="S254" s="71">
        <f>SUM(R249:R253)/5</f>
        <v>240</v>
      </c>
    </row>
    <row r="255" spans="1:19" ht="13.5" thickTop="1">
      <c r="A255" s="43" t="s">
        <v>39</v>
      </c>
      <c r="B255" s="5"/>
      <c r="C255" s="6"/>
      <c r="D255" s="22">
        <v>2009</v>
      </c>
      <c r="E255" s="22" t="s">
        <v>26</v>
      </c>
      <c r="F255" s="52"/>
      <c r="G255" s="53"/>
      <c r="H255" s="53"/>
      <c r="I255" s="53">
        <v>18</v>
      </c>
      <c r="J255" s="53"/>
      <c r="K255" s="53"/>
      <c r="L255" s="53"/>
      <c r="M255" s="53"/>
      <c r="N255" s="53"/>
      <c r="O255" s="53"/>
      <c r="P255" s="53"/>
      <c r="Q255" s="54"/>
      <c r="R255" s="7"/>
      <c r="S255" s="8"/>
    </row>
    <row r="256" spans="1:19" ht="12.75">
      <c r="A256" s="4"/>
      <c r="B256" s="5"/>
      <c r="C256" s="6"/>
      <c r="D256" s="27">
        <v>2010</v>
      </c>
      <c r="E256" s="27"/>
      <c r="F256" s="55"/>
      <c r="G256" s="56"/>
      <c r="H256" s="56"/>
      <c r="I256" s="56"/>
      <c r="J256" s="56"/>
      <c r="K256" s="56"/>
      <c r="L256" s="56"/>
      <c r="M256" s="56"/>
      <c r="N256" s="56"/>
      <c r="O256" s="56">
        <v>6</v>
      </c>
      <c r="P256" s="56"/>
      <c r="Q256" s="57"/>
      <c r="R256" s="7"/>
      <c r="S256" s="8"/>
    </row>
    <row r="257" spans="1:19" ht="12.75">
      <c r="A257" s="4"/>
      <c r="B257" s="5"/>
      <c r="C257" s="6"/>
      <c r="D257" s="27">
        <v>2011</v>
      </c>
      <c r="E257" s="27"/>
      <c r="F257" s="55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7"/>
      <c r="R257" s="7"/>
      <c r="S257" s="8"/>
    </row>
    <row r="258" spans="1:19" ht="12.75">
      <c r="A258" s="4"/>
      <c r="B258" s="5"/>
      <c r="C258" s="6"/>
      <c r="D258" s="27">
        <v>2012</v>
      </c>
      <c r="E258" s="27"/>
      <c r="F258" s="55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7"/>
      <c r="R258" s="7"/>
      <c r="S258" s="8"/>
    </row>
    <row r="259" spans="1:19" ht="12.75">
      <c r="A259" s="9"/>
      <c r="B259" s="10"/>
      <c r="C259" s="11"/>
      <c r="D259" s="12">
        <v>2013</v>
      </c>
      <c r="E259" s="12"/>
      <c r="F259" s="61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3"/>
      <c r="R259" s="13"/>
      <c r="S259" s="14"/>
    </row>
    <row r="260" spans="1:19" ht="13.5" thickBot="1">
      <c r="A260" s="15"/>
      <c r="B260" s="16"/>
      <c r="C260" s="17"/>
      <c r="D260" s="18"/>
      <c r="E260" s="18"/>
      <c r="F260" s="58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60"/>
      <c r="R260" s="19"/>
      <c r="S260" s="32">
        <v>20</v>
      </c>
    </row>
    <row r="261" spans="1:19" ht="13.5" thickTop="1">
      <c r="A261" s="43" t="s">
        <v>87</v>
      </c>
      <c r="B261" s="5"/>
      <c r="C261" s="6"/>
      <c r="D261" s="22">
        <v>2009</v>
      </c>
      <c r="E261" s="22" t="s">
        <v>26</v>
      </c>
      <c r="F261" s="52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4"/>
      <c r="R261" s="72">
        <f>SUM(F261:Q261)</f>
        <v>0</v>
      </c>
      <c r="S261" s="8"/>
    </row>
    <row r="262" spans="1:19" ht="12.75">
      <c r="A262" s="4"/>
      <c r="B262" s="5"/>
      <c r="C262" s="6"/>
      <c r="D262" s="27">
        <v>2010</v>
      </c>
      <c r="E262" s="27"/>
      <c r="F262" s="55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7"/>
      <c r="R262" s="72">
        <f>SUM(F262:Q262)</f>
        <v>0</v>
      </c>
      <c r="S262" s="8"/>
    </row>
    <row r="263" spans="1:19" ht="12.75">
      <c r="A263" s="4"/>
      <c r="B263" s="5"/>
      <c r="C263" s="6"/>
      <c r="D263" s="27">
        <v>2011</v>
      </c>
      <c r="E263" s="27"/>
      <c r="F263" s="55"/>
      <c r="G263" s="56"/>
      <c r="H263" s="56"/>
      <c r="I263" s="56"/>
      <c r="J263" s="56"/>
      <c r="K263" s="56"/>
      <c r="L263" s="56"/>
      <c r="M263" s="56"/>
      <c r="N263" s="56">
        <v>10</v>
      </c>
      <c r="O263" s="56"/>
      <c r="P263" s="56"/>
      <c r="Q263" s="57"/>
      <c r="R263" s="72">
        <f>SUM(F263:Q263)</f>
        <v>10</v>
      </c>
      <c r="S263" s="8"/>
    </row>
    <row r="264" spans="1:19" ht="12.75">
      <c r="A264" s="4"/>
      <c r="B264" s="5"/>
      <c r="C264" s="6"/>
      <c r="D264" s="27">
        <v>2012</v>
      </c>
      <c r="E264" s="27"/>
      <c r="F264" s="55"/>
      <c r="G264" s="56"/>
      <c r="H264" s="56"/>
      <c r="I264" s="56"/>
      <c r="J264" s="56"/>
      <c r="K264" s="56"/>
      <c r="L264" s="56">
        <v>45</v>
      </c>
      <c r="M264" s="56"/>
      <c r="N264" s="56"/>
      <c r="O264" s="56"/>
      <c r="P264" s="56"/>
      <c r="Q264" s="57"/>
      <c r="R264" s="72">
        <f>SUM(F264:Q264)</f>
        <v>45</v>
      </c>
      <c r="S264" s="8"/>
    </row>
    <row r="265" spans="1:19" ht="12.75">
      <c r="A265" s="9"/>
      <c r="B265" s="10"/>
      <c r="C265" s="11"/>
      <c r="D265" s="12">
        <v>2013</v>
      </c>
      <c r="E265" s="12"/>
      <c r="F265" s="61"/>
      <c r="G265" s="62"/>
      <c r="H265" s="62"/>
      <c r="I265" s="62"/>
      <c r="J265" s="62"/>
      <c r="K265" s="62"/>
      <c r="L265" s="62"/>
      <c r="M265" s="62"/>
      <c r="N265" s="62">
        <v>5.5</v>
      </c>
      <c r="O265" s="62"/>
      <c r="P265" s="62"/>
      <c r="Q265" s="63"/>
      <c r="R265" s="72">
        <f>SUM(F265:Q265)</f>
        <v>5.5</v>
      </c>
      <c r="S265" s="14"/>
    </row>
    <row r="266" spans="1:19" ht="13.5" thickBot="1">
      <c r="A266" s="15"/>
      <c r="B266" s="16"/>
      <c r="C266" s="17"/>
      <c r="D266" s="18"/>
      <c r="E266" s="18"/>
      <c r="F266" s="58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60"/>
      <c r="R266" s="19"/>
      <c r="S266" s="71">
        <f>SUM(R261:R265)/5</f>
        <v>12.1</v>
      </c>
    </row>
    <row r="267" spans="1:19" ht="13.5" thickTop="1">
      <c r="A267" s="43" t="s">
        <v>85</v>
      </c>
      <c r="B267" s="5"/>
      <c r="C267" s="6"/>
      <c r="D267" s="22">
        <v>2009</v>
      </c>
      <c r="E267" s="22" t="s">
        <v>26</v>
      </c>
      <c r="F267" s="52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4"/>
      <c r="R267" s="7"/>
      <c r="S267" s="8"/>
    </row>
    <row r="268" spans="1:19" ht="12.75">
      <c r="A268" s="4"/>
      <c r="B268" s="5"/>
      <c r="C268" s="6"/>
      <c r="D268" s="27">
        <v>2010</v>
      </c>
      <c r="E268" s="27"/>
      <c r="F268" s="55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7"/>
      <c r="R268" s="7"/>
      <c r="S268" s="8"/>
    </row>
    <row r="269" spans="1:19" ht="12.75">
      <c r="A269" s="4"/>
      <c r="B269" s="5"/>
      <c r="C269" s="6"/>
      <c r="D269" s="27">
        <v>2011</v>
      </c>
      <c r="E269" s="27"/>
      <c r="F269" s="55"/>
      <c r="G269" s="56"/>
      <c r="H269" s="56"/>
      <c r="I269" s="56"/>
      <c r="J269" s="56"/>
      <c r="K269" s="56">
        <v>3</v>
      </c>
      <c r="L269" s="56"/>
      <c r="M269" s="56"/>
      <c r="N269" s="56"/>
      <c r="O269" s="56"/>
      <c r="P269" s="56"/>
      <c r="Q269" s="57"/>
      <c r="R269" s="7"/>
      <c r="S269" s="8"/>
    </row>
    <row r="270" spans="1:19" ht="12.75">
      <c r="A270" s="4"/>
      <c r="B270" s="5"/>
      <c r="C270" s="6"/>
      <c r="D270" s="27">
        <v>2012</v>
      </c>
      <c r="E270" s="27"/>
      <c r="F270" s="55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7"/>
      <c r="R270" s="7"/>
      <c r="S270" s="8"/>
    </row>
    <row r="271" spans="1:19" ht="12.75">
      <c r="A271" s="9"/>
      <c r="B271" s="10"/>
      <c r="C271" s="11"/>
      <c r="D271" s="12">
        <v>2013</v>
      </c>
      <c r="E271" s="12"/>
      <c r="F271" s="61"/>
      <c r="G271" s="62"/>
      <c r="H271" s="62"/>
      <c r="I271" s="62"/>
      <c r="J271" s="62"/>
      <c r="K271" s="62"/>
      <c r="L271" s="62"/>
      <c r="M271" s="62"/>
      <c r="N271" s="62">
        <v>4</v>
      </c>
      <c r="O271" s="62"/>
      <c r="P271" s="62"/>
      <c r="Q271" s="63"/>
      <c r="R271" s="13"/>
      <c r="S271" s="14"/>
    </row>
    <row r="272" spans="1:19" ht="13.5" thickBot="1">
      <c r="A272" s="15"/>
      <c r="B272" s="16"/>
      <c r="C272" s="17"/>
      <c r="D272" s="18"/>
      <c r="E272" s="18"/>
      <c r="F272" s="58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60"/>
      <c r="R272" s="19"/>
      <c r="S272" s="32">
        <v>10</v>
      </c>
    </row>
    <row r="273" spans="1:19" ht="13.5" thickTop="1">
      <c r="A273" s="43" t="s">
        <v>86</v>
      </c>
      <c r="B273" s="5"/>
      <c r="C273" s="6"/>
      <c r="D273" s="22">
        <v>2009</v>
      </c>
      <c r="E273" s="22" t="s">
        <v>26</v>
      </c>
      <c r="F273" s="52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4"/>
      <c r="R273" s="7"/>
      <c r="S273" s="8"/>
    </row>
    <row r="274" spans="1:19" ht="12.75">
      <c r="A274" s="4"/>
      <c r="B274" s="5"/>
      <c r="C274" s="6"/>
      <c r="D274" s="27">
        <v>2010</v>
      </c>
      <c r="E274" s="27"/>
      <c r="F274" s="55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7"/>
      <c r="R274" s="7"/>
      <c r="S274" s="8"/>
    </row>
    <row r="275" spans="1:19" ht="12.75">
      <c r="A275" s="4"/>
      <c r="B275" s="5"/>
      <c r="C275" s="6"/>
      <c r="D275" s="27">
        <v>2011</v>
      </c>
      <c r="E275" s="27"/>
      <c r="F275" s="55"/>
      <c r="G275" s="56"/>
      <c r="H275" s="56"/>
      <c r="I275" s="56"/>
      <c r="J275" s="56"/>
      <c r="K275" s="56"/>
      <c r="L275" s="56"/>
      <c r="M275" s="56">
        <v>3</v>
      </c>
      <c r="N275" s="56"/>
      <c r="O275" s="56"/>
      <c r="P275" s="56"/>
      <c r="Q275" s="57"/>
      <c r="R275" s="7"/>
      <c r="S275" s="8"/>
    </row>
    <row r="276" spans="1:19" ht="12.75">
      <c r="A276" s="4"/>
      <c r="B276" s="5"/>
      <c r="C276" s="6"/>
      <c r="D276" s="27">
        <v>2012</v>
      </c>
      <c r="E276" s="27"/>
      <c r="F276" s="55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7"/>
      <c r="R276" s="7"/>
      <c r="S276" s="8"/>
    </row>
    <row r="277" spans="1:19" ht="12.75">
      <c r="A277" s="9"/>
      <c r="B277" s="10"/>
      <c r="C277" s="11"/>
      <c r="D277" s="12">
        <v>2013</v>
      </c>
      <c r="E277" s="12"/>
      <c r="F277" s="61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3"/>
      <c r="R277" s="13"/>
      <c r="S277" s="14"/>
    </row>
    <row r="278" spans="1:19" ht="13.5" thickBot="1">
      <c r="A278" s="15"/>
      <c r="B278" s="16"/>
      <c r="C278" s="17"/>
      <c r="D278" s="18"/>
      <c r="E278" s="18"/>
      <c r="F278" s="58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60"/>
      <c r="R278" s="19"/>
      <c r="S278" s="32">
        <v>10</v>
      </c>
    </row>
    <row r="279" spans="1:19" ht="13.5" thickTop="1">
      <c r="A279" s="4" t="s">
        <v>38</v>
      </c>
      <c r="B279" s="5"/>
      <c r="C279" s="6"/>
      <c r="D279" s="22">
        <v>2009</v>
      </c>
      <c r="E279" s="22" t="s">
        <v>26</v>
      </c>
      <c r="F279" s="52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4"/>
      <c r="R279" s="72">
        <f>SUM(F279:Q279)</f>
        <v>0</v>
      </c>
      <c r="S279" s="8"/>
    </row>
    <row r="280" spans="1:19" ht="12.75">
      <c r="A280" s="4"/>
      <c r="B280" s="5"/>
      <c r="C280" s="6"/>
      <c r="D280" s="27">
        <v>2010</v>
      </c>
      <c r="E280" s="27"/>
      <c r="F280" s="55"/>
      <c r="G280" s="56"/>
      <c r="H280" s="56"/>
      <c r="I280" s="56"/>
      <c r="J280" s="56"/>
      <c r="K280" s="56">
        <v>35</v>
      </c>
      <c r="L280" s="56">
        <v>6</v>
      </c>
      <c r="M280" s="56">
        <v>51</v>
      </c>
      <c r="N280" s="56">
        <v>9</v>
      </c>
      <c r="O280" s="56"/>
      <c r="P280" s="56"/>
      <c r="Q280" s="57"/>
      <c r="R280" s="72">
        <f>SUM(F280:Q280)</f>
        <v>101</v>
      </c>
      <c r="S280" s="8"/>
    </row>
    <row r="281" spans="1:19" ht="12.75">
      <c r="A281" s="4"/>
      <c r="B281" s="5"/>
      <c r="C281" s="6"/>
      <c r="D281" s="27">
        <v>2011</v>
      </c>
      <c r="E281" s="27"/>
      <c r="F281" s="55"/>
      <c r="G281" s="56"/>
      <c r="H281" s="56"/>
      <c r="I281" s="56"/>
      <c r="J281" s="56">
        <v>120</v>
      </c>
      <c r="K281" s="56">
        <v>22</v>
      </c>
      <c r="L281" s="56"/>
      <c r="M281" s="56"/>
      <c r="N281" s="56"/>
      <c r="O281" s="56">
        <v>20</v>
      </c>
      <c r="P281" s="56"/>
      <c r="Q281" s="57">
        <v>10</v>
      </c>
      <c r="R281" s="72">
        <f>SUM(F281:Q281)</f>
        <v>172</v>
      </c>
      <c r="S281" s="8"/>
    </row>
    <row r="282" spans="1:19" ht="12.75">
      <c r="A282" s="4"/>
      <c r="B282" s="5"/>
      <c r="C282" s="6"/>
      <c r="D282" s="27">
        <v>2012</v>
      </c>
      <c r="E282" s="27"/>
      <c r="F282" s="55">
        <v>12</v>
      </c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7"/>
      <c r="R282" s="72">
        <f>SUM(F282:Q282)</f>
        <v>12</v>
      </c>
      <c r="S282" s="8"/>
    </row>
    <row r="283" spans="1:19" ht="12.75">
      <c r="A283" s="9"/>
      <c r="B283" s="10"/>
      <c r="C283" s="11"/>
      <c r="D283" s="12">
        <v>2013</v>
      </c>
      <c r="E283" s="12"/>
      <c r="F283" s="61"/>
      <c r="G283" s="62"/>
      <c r="H283" s="62"/>
      <c r="I283" s="62"/>
      <c r="J283" s="62">
        <v>35</v>
      </c>
      <c r="K283" s="62">
        <v>2</v>
      </c>
      <c r="L283" s="62"/>
      <c r="M283" s="62"/>
      <c r="N283" s="62">
        <v>15</v>
      </c>
      <c r="O283" s="62"/>
      <c r="P283" s="62"/>
      <c r="Q283" s="63"/>
      <c r="R283" s="72">
        <f>SUM(F283:Q283)</f>
        <v>52</v>
      </c>
      <c r="S283" s="14"/>
    </row>
    <row r="284" spans="1:19" ht="13.5" thickBot="1">
      <c r="A284" s="15"/>
      <c r="B284" s="16"/>
      <c r="C284" s="17"/>
      <c r="D284" s="18"/>
      <c r="E284" s="18"/>
      <c r="F284" s="58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60"/>
      <c r="R284" s="19"/>
      <c r="S284" s="71">
        <f>SUM(R279:R283)/5</f>
        <v>67.4</v>
      </c>
    </row>
    <row r="285" spans="1:19" ht="13.5" thickTop="1">
      <c r="A285" s="43" t="s">
        <v>59</v>
      </c>
      <c r="B285" s="5"/>
      <c r="C285" s="6" t="s">
        <v>114</v>
      </c>
      <c r="D285" s="22">
        <v>2009</v>
      </c>
      <c r="E285" s="22" t="s">
        <v>26</v>
      </c>
      <c r="F285" s="52"/>
      <c r="G285" s="53"/>
      <c r="H285" s="53"/>
      <c r="I285" s="53"/>
      <c r="J285" s="53"/>
      <c r="K285" s="53"/>
      <c r="L285" s="53"/>
      <c r="M285" s="53"/>
      <c r="N285" s="53"/>
      <c r="O285" s="53"/>
      <c r="P285" s="53">
        <v>415</v>
      </c>
      <c r="Q285" s="54">
        <v>415</v>
      </c>
      <c r="R285" s="72">
        <f>SUM(F285:Q285)</f>
        <v>830</v>
      </c>
      <c r="S285" s="8"/>
    </row>
    <row r="286" spans="1:19" ht="12.75">
      <c r="A286" s="4" t="s">
        <v>98</v>
      </c>
      <c r="B286" s="5"/>
      <c r="C286" s="6"/>
      <c r="D286" s="27">
        <v>2010</v>
      </c>
      <c r="E286" s="27"/>
      <c r="F286" s="55"/>
      <c r="G286" s="56"/>
      <c r="H286" s="56"/>
      <c r="I286" s="56"/>
      <c r="J286" s="56"/>
      <c r="K286" s="56"/>
      <c r="L286" s="56"/>
      <c r="M286" s="56"/>
      <c r="N286" s="56">
        <v>150</v>
      </c>
      <c r="O286" s="56">
        <v>79</v>
      </c>
      <c r="P286" s="56">
        <v>166</v>
      </c>
      <c r="Q286" s="57"/>
      <c r="R286" s="72">
        <f>SUM(F286:Q286)</f>
        <v>395</v>
      </c>
      <c r="S286" s="8"/>
    </row>
    <row r="287" spans="1:19" ht="12.75">
      <c r="A287" s="4" t="s">
        <v>113</v>
      </c>
      <c r="B287" s="5"/>
      <c r="C287" s="6"/>
      <c r="D287" s="27">
        <v>2011</v>
      </c>
      <c r="E287" s="27"/>
      <c r="F287" s="55"/>
      <c r="G287" s="56"/>
      <c r="H287" s="56"/>
      <c r="I287" s="56"/>
      <c r="J287" s="56"/>
      <c r="K287" s="56"/>
      <c r="L287" s="56"/>
      <c r="M287" s="56">
        <v>85</v>
      </c>
      <c r="N287" s="56"/>
      <c r="O287" s="56"/>
      <c r="P287" s="56"/>
      <c r="Q287" s="57"/>
      <c r="R287" s="72">
        <f>SUM(F287:Q287)</f>
        <v>85</v>
      </c>
      <c r="S287" s="8"/>
    </row>
    <row r="288" spans="1:19" ht="12.75">
      <c r="A288" s="4" t="s">
        <v>102</v>
      </c>
      <c r="B288" s="5"/>
      <c r="C288" s="6"/>
      <c r="D288" s="27">
        <v>2012</v>
      </c>
      <c r="E288" s="27"/>
      <c r="F288" s="55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7"/>
      <c r="R288" s="72">
        <f>SUM(F288:Q288)</f>
        <v>0</v>
      </c>
      <c r="S288" s="8"/>
    </row>
    <row r="289" spans="1:19" ht="12.75">
      <c r="A289" s="9"/>
      <c r="B289" s="10"/>
      <c r="C289" s="11"/>
      <c r="D289" s="12">
        <v>2013</v>
      </c>
      <c r="E289" s="12"/>
      <c r="F289" s="61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3"/>
      <c r="R289" s="72">
        <f>SUM(F289:Q289)</f>
        <v>0</v>
      </c>
      <c r="S289" s="14"/>
    </row>
    <row r="290" spans="1:19" ht="13.5" thickBot="1">
      <c r="A290" s="15"/>
      <c r="B290" s="16"/>
      <c r="C290" s="17"/>
      <c r="D290" s="18"/>
      <c r="E290" s="18"/>
      <c r="F290" s="58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60"/>
      <c r="R290" s="19"/>
      <c r="S290" s="71">
        <f>SUM(R285:R289)/5</f>
        <v>262</v>
      </c>
    </row>
    <row r="291" spans="1:19" ht="13.5" thickTop="1">
      <c r="A291" s="43" t="s">
        <v>80</v>
      </c>
      <c r="B291" s="5"/>
      <c r="C291" s="6"/>
      <c r="D291" s="22">
        <v>2009</v>
      </c>
      <c r="E291" s="22" t="s">
        <v>26</v>
      </c>
      <c r="F291" s="52"/>
      <c r="G291" s="53"/>
      <c r="H291" s="53"/>
      <c r="I291" s="53"/>
      <c r="J291" s="53"/>
      <c r="K291" s="53"/>
      <c r="L291" s="53"/>
      <c r="M291" s="53"/>
      <c r="N291" s="53">
        <v>30</v>
      </c>
      <c r="O291" s="53"/>
      <c r="P291" s="53"/>
      <c r="Q291" s="54"/>
      <c r="R291" s="7"/>
      <c r="S291" s="8"/>
    </row>
    <row r="292" spans="1:19" ht="12.75">
      <c r="A292" s="4"/>
      <c r="B292" s="5"/>
      <c r="C292" s="6"/>
      <c r="D292" s="27">
        <v>2010</v>
      </c>
      <c r="E292" s="27"/>
      <c r="F292" s="55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7"/>
      <c r="R292" s="7"/>
      <c r="S292" s="8"/>
    </row>
    <row r="293" spans="1:19" ht="12.75">
      <c r="A293" s="4"/>
      <c r="B293" s="5"/>
      <c r="C293" s="6"/>
      <c r="D293" s="27">
        <v>2011</v>
      </c>
      <c r="E293" s="27"/>
      <c r="F293" s="55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7"/>
      <c r="R293" s="7"/>
      <c r="S293" s="8"/>
    </row>
    <row r="294" spans="1:19" ht="12.75">
      <c r="A294" s="4"/>
      <c r="B294" s="5"/>
      <c r="C294" s="6"/>
      <c r="D294" s="27">
        <v>2012</v>
      </c>
      <c r="E294" s="27"/>
      <c r="F294" s="55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7"/>
      <c r="R294" s="7"/>
      <c r="S294" s="8"/>
    </row>
    <row r="295" spans="1:19" ht="12.75">
      <c r="A295" s="9"/>
      <c r="B295" s="10"/>
      <c r="C295" s="11"/>
      <c r="D295" s="12">
        <v>2013</v>
      </c>
      <c r="E295" s="12"/>
      <c r="F295" s="61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3"/>
      <c r="R295" s="13"/>
      <c r="S295" s="14"/>
    </row>
    <row r="296" spans="1:19" ht="13.5" thickBot="1">
      <c r="A296" s="15"/>
      <c r="B296" s="16"/>
      <c r="C296" s="17"/>
      <c r="D296" s="18"/>
      <c r="E296" s="18"/>
      <c r="F296" s="58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60"/>
      <c r="R296" s="19"/>
      <c r="S296" s="32">
        <v>100</v>
      </c>
    </row>
    <row r="297" spans="1:19" ht="13.5" thickTop="1">
      <c r="A297" s="43" t="s">
        <v>84</v>
      </c>
      <c r="B297" s="5"/>
      <c r="C297" s="6"/>
      <c r="D297" s="22">
        <v>2009</v>
      </c>
      <c r="E297" s="22" t="s">
        <v>26</v>
      </c>
      <c r="F297" s="52"/>
      <c r="G297" s="53"/>
      <c r="H297" s="53"/>
      <c r="I297" s="53"/>
      <c r="J297" s="53"/>
      <c r="K297" s="53"/>
      <c r="L297" s="53"/>
      <c r="M297" s="53">
        <v>206</v>
      </c>
      <c r="N297" s="53"/>
      <c r="O297" s="53"/>
      <c r="P297" s="53"/>
      <c r="Q297" s="54"/>
      <c r="R297" s="72">
        <f>SUM(F297:Q297)</f>
        <v>206</v>
      </c>
      <c r="S297" s="8"/>
    </row>
    <row r="298" spans="1:19" ht="12.75">
      <c r="A298" s="4" t="s">
        <v>106</v>
      </c>
      <c r="B298" s="5"/>
      <c r="C298" s="6"/>
      <c r="D298" s="27">
        <v>2010</v>
      </c>
      <c r="E298" s="27"/>
      <c r="F298" s="55"/>
      <c r="G298" s="56">
        <v>27</v>
      </c>
      <c r="H298" s="56">
        <v>22</v>
      </c>
      <c r="I298" s="56">
        <v>150</v>
      </c>
      <c r="J298" s="56"/>
      <c r="K298" s="56"/>
      <c r="L298" s="56"/>
      <c r="M298" s="56">
        <v>258</v>
      </c>
      <c r="N298" s="56"/>
      <c r="O298" s="56"/>
      <c r="P298" s="56"/>
      <c r="Q298" s="57"/>
      <c r="R298" s="72">
        <f>SUM(F298:Q298)</f>
        <v>457</v>
      </c>
      <c r="S298" s="8"/>
    </row>
    <row r="299" spans="1:19" ht="12.75">
      <c r="A299" s="4" t="s">
        <v>107</v>
      </c>
      <c r="B299" s="5"/>
      <c r="C299" s="6"/>
      <c r="D299" s="27">
        <v>2011</v>
      </c>
      <c r="E299" s="27"/>
      <c r="F299" s="55"/>
      <c r="G299" s="56"/>
      <c r="H299" s="56"/>
      <c r="I299" s="56"/>
      <c r="J299" s="56">
        <v>100</v>
      </c>
      <c r="K299" s="56"/>
      <c r="L299" s="56"/>
      <c r="M299" s="56"/>
      <c r="N299" s="56"/>
      <c r="O299" s="56"/>
      <c r="P299" s="56"/>
      <c r="Q299" s="57"/>
      <c r="R299" s="72">
        <f>SUM(F299:Q299)</f>
        <v>100</v>
      </c>
      <c r="S299" s="8"/>
    </row>
    <row r="300" spans="1:19" ht="12.75">
      <c r="A300" s="4"/>
      <c r="B300" s="5"/>
      <c r="C300" s="6"/>
      <c r="D300" s="27">
        <v>2012</v>
      </c>
      <c r="E300" s="27"/>
      <c r="F300" s="55"/>
      <c r="G300" s="56"/>
      <c r="H300" s="56"/>
      <c r="I300" s="56"/>
      <c r="J300" s="56"/>
      <c r="K300" s="56">
        <v>200</v>
      </c>
      <c r="L300" s="56"/>
      <c r="M300" s="56"/>
      <c r="N300" s="56"/>
      <c r="O300" s="56"/>
      <c r="P300" s="56"/>
      <c r="Q300" s="57"/>
      <c r="R300" s="72">
        <f>SUM(F300:Q300)</f>
        <v>200</v>
      </c>
      <c r="S300" s="8"/>
    </row>
    <row r="301" spans="1:19" ht="12.75">
      <c r="A301" s="9"/>
      <c r="B301" s="10"/>
      <c r="C301" s="11"/>
      <c r="D301" s="12">
        <v>2013</v>
      </c>
      <c r="E301" s="12"/>
      <c r="F301" s="61"/>
      <c r="G301" s="62"/>
      <c r="H301" s="62"/>
      <c r="I301" s="62"/>
      <c r="J301" s="62">
        <v>10</v>
      </c>
      <c r="K301" s="62"/>
      <c r="L301" s="62"/>
      <c r="M301" s="62"/>
      <c r="N301" s="62"/>
      <c r="O301" s="62">
        <v>200</v>
      </c>
      <c r="P301" s="62"/>
      <c r="Q301" s="63"/>
      <c r="R301" s="72">
        <f>SUM(F301:Q301)</f>
        <v>210</v>
      </c>
      <c r="S301" s="14"/>
    </row>
    <row r="302" spans="1:19" ht="13.5" thickBot="1">
      <c r="A302" s="15"/>
      <c r="B302" s="16"/>
      <c r="C302" s="17"/>
      <c r="D302" s="18"/>
      <c r="E302" s="18"/>
      <c r="F302" s="58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60"/>
      <c r="R302" s="19"/>
      <c r="S302" s="71">
        <f>SUM(R297:R301)/5</f>
        <v>234.6</v>
      </c>
    </row>
    <row r="303" spans="1:19" ht="13.5" thickTop="1">
      <c r="A303" s="4" t="s">
        <v>125</v>
      </c>
      <c r="B303" s="5"/>
      <c r="C303" s="6"/>
      <c r="D303" s="22">
        <v>2009</v>
      </c>
      <c r="E303" s="22" t="s">
        <v>14</v>
      </c>
      <c r="F303" s="52"/>
      <c r="G303" s="53"/>
      <c r="H303" s="53"/>
      <c r="I303" s="53"/>
      <c r="J303" s="53"/>
      <c r="K303" s="53"/>
      <c r="L303" s="53"/>
      <c r="M303" s="53">
        <v>4</v>
      </c>
      <c r="N303" s="53"/>
      <c r="O303" s="53">
        <v>2</v>
      </c>
      <c r="P303" s="53">
        <v>1</v>
      </c>
      <c r="Q303" s="54">
        <v>2</v>
      </c>
      <c r="R303" s="72">
        <f aca="true" t="shared" si="4" ref="R303:R349">SUM(F303:Q303)</f>
        <v>9</v>
      </c>
      <c r="S303" s="8"/>
    </row>
    <row r="304" spans="1:19" ht="12.75">
      <c r="A304" s="4"/>
      <c r="B304" s="5"/>
      <c r="C304" s="6"/>
      <c r="D304" s="27">
        <v>2010</v>
      </c>
      <c r="E304" s="27"/>
      <c r="F304" s="55">
        <v>5</v>
      </c>
      <c r="G304" s="56"/>
      <c r="H304" s="56"/>
      <c r="I304" s="56">
        <v>10</v>
      </c>
      <c r="J304" s="56"/>
      <c r="K304" s="56"/>
      <c r="L304" s="56"/>
      <c r="M304" s="56"/>
      <c r="N304" s="56"/>
      <c r="O304" s="56">
        <v>5</v>
      </c>
      <c r="P304" s="56">
        <v>5</v>
      </c>
      <c r="Q304" s="57"/>
      <c r="R304" s="72">
        <f t="shared" si="4"/>
        <v>25</v>
      </c>
      <c r="S304" s="8"/>
    </row>
    <row r="305" spans="1:19" ht="12.75">
      <c r="A305" s="4"/>
      <c r="B305" s="5"/>
      <c r="C305" s="6"/>
      <c r="D305" s="27">
        <v>2011</v>
      </c>
      <c r="E305" s="27"/>
      <c r="F305" s="55"/>
      <c r="G305" s="56"/>
      <c r="H305" s="56">
        <v>10</v>
      </c>
      <c r="I305" s="56">
        <v>20</v>
      </c>
      <c r="J305" s="56"/>
      <c r="K305" s="56"/>
      <c r="L305" s="56"/>
      <c r="M305" s="56"/>
      <c r="N305" s="56"/>
      <c r="O305" s="56"/>
      <c r="P305" s="56"/>
      <c r="Q305" s="57"/>
      <c r="R305" s="72">
        <f t="shared" si="4"/>
        <v>30</v>
      </c>
      <c r="S305" s="8"/>
    </row>
    <row r="306" spans="1:19" ht="12.75">
      <c r="A306" s="4"/>
      <c r="B306" s="5"/>
      <c r="C306" s="6"/>
      <c r="D306" s="27">
        <v>2012</v>
      </c>
      <c r="E306" s="27"/>
      <c r="F306" s="55"/>
      <c r="G306" s="56"/>
      <c r="H306" s="56"/>
      <c r="I306" s="56">
        <v>8</v>
      </c>
      <c r="J306" s="56"/>
      <c r="K306" s="56"/>
      <c r="L306" s="56"/>
      <c r="M306" s="56"/>
      <c r="N306" s="56"/>
      <c r="O306" s="56">
        <v>20</v>
      </c>
      <c r="P306" s="56"/>
      <c r="Q306" s="57"/>
      <c r="R306" s="72">
        <f t="shared" si="4"/>
        <v>28</v>
      </c>
      <c r="S306" s="8"/>
    </row>
    <row r="307" spans="1:19" ht="12.75">
      <c r="A307" s="9"/>
      <c r="B307" s="10"/>
      <c r="C307" s="11"/>
      <c r="D307" s="12">
        <v>2013</v>
      </c>
      <c r="E307" s="12"/>
      <c r="F307" s="61"/>
      <c r="G307" s="62">
        <v>3</v>
      </c>
      <c r="H307" s="62"/>
      <c r="I307" s="62">
        <v>4</v>
      </c>
      <c r="J307" s="62"/>
      <c r="K307" s="62"/>
      <c r="L307" s="62"/>
      <c r="M307" s="62"/>
      <c r="N307" s="62"/>
      <c r="O307" s="62">
        <v>5</v>
      </c>
      <c r="P307" s="62"/>
      <c r="Q307" s="63"/>
      <c r="R307" s="72">
        <f t="shared" si="4"/>
        <v>12</v>
      </c>
      <c r="S307" s="14"/>
    </row>
    <row r="308" spans="1:19" ht="13.5" thickBot="1">
      <c r="A308" s="15"/>
      <c r="B308" s="16"/>
      <c r="C308" s="17"/>
      <c r="D308" s="18"/>
      <c r="E308" s="18"/>
      <c r="F308" s="58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60"/>
      <c r="R308" s="19"/>
      <c r="S308" s="71">
        <f>SUM(R303:R307)/5</f>
        <v>20.8</v>
      </c>
    </row>
    <row r="309" spans="1:19" ht="13.5" thickTop="1">
      <c r="A309" s="43" t="s">
        <v>70</v>
      </c>
      <c r="B309" s="5"/>
      <c r="C309" s="6"/>
      <c r="D309" s="22">
        <v>2009</v>
      </c>
      <c r="E309" s="22" t="s">
        <v>14</v>
      </c>
      <c r="F309" s="52"/>
      <c r="G309" s="53"/>
      <c r="H309" s="53"/>
      <c r="I309" s="53"/>
      <c r="J309" s="53"/>
      <c r="K309" s="53"/>
      <c r="L309" s="53"/>
      <c r="M309" s="53">
        <v>3</v>
      </c>
      <c r="N309" s="53"/>
      <c r="O309" s="53">
        <v>10</v>
      </c>
      <c r="P309" s="53"/>
      <c r="Q309" s="54"/>
      <c r="R309" s="72">
        <f t="shared" si="4"/>
        <v>13</v>
      </c>
      <c r="S309" s="8"/>
    </row>
    <row r="310" spans="1:19" ht="12.75">
      <c r="A310" s="4"/>
      <c r="B310" s="5"/>
      <c r="C310" s="6"/>
      <c r="D310" s="27">
        <v>2010</v>
      </c>
      <c r="E310" s="27"/>
      <c r="F310" s="55"/>
      <c r="G310" s="56"/>
      <c r="H310" s="56"/>
      <c r="I310" s="56"/>
      <c r="J310" s="56"/>
      <c r="K310" s="56"/>
      <c r="L310" s="56">
        <v>6</v>
      </c>
      <c r="M310" s="56">
        <v>6</v>
      </c>
      <c r="N310" s="56"/>
      <c r="O310" s="56"/>
      <c r="P310" s="56"/>
      <c r="Q310" s="57"/>
      <c r="R310" s="72">
        <f t="shared" si="4"/>
        <v>12</v>
      </c>
      <c r="S310" s="8"/>
    </row>
    <row r="311" spans="1:19" ht="12.75">
      <c r="A311" s="4"/>
      <c r="B311" s="5"/>
      <c r="C311" s="6"/>
      <c r="D311" s="27">
        <v>2011</v>
      </c>
      <c r="E311" s="27"/>
      <c r="F311" s="55"/>
      <c r="G311" s="56"/>
      <c r="H311" s="56">
        <v>4</v>
      </c>
      <c r="I311" s="56">
        <v>4</v>
      </c>
      <c r="J311" s="56">
        <v>5</v>
      </c>
      <c r="K311" s="56"/>
      <c r="L311" s="56">
        <v>2</v>
      </c>
      <c r="M311" s="56"/>
      <c r="N311" s="56"/>
      <c r="O311" s="56"/>
      <c r="P311" s="56"/>
      <c r="Q311" s="57"/>
      <c r="R311" s="72">
        <f t="shared" si="4"/>
        <v>15</v>
      </c>
      <c r="S311" s="8"/>
    </row>
    <row r="312" spans="1:19" ht="12.75">
      <c r="A312" s="4"/>
      <c r="B312" s="5"/>
      <c r="C312" s="6"/>
      <c r="D312" s="27">
        <v>2012</v>
      </c>
      <c r="E312" s="27"/>
      <c r="F312" s="55"/>
      <c r="G312" s="56"/>
      <c r="H312" s="56"/>
      <c r="I312" s="56">
        <v>1</v>
      </c>
      <c r="J312" s="56"/>
      <c r="K312" s="56"/>
      <c r="L312" s="56"/>
      <c r="M312" s="56">
        <v>2</v>
      </c>
      <c r="N312" s="56"/>
      <c r="O312" s="56"/>
      <c r="P312" s="56"/>
      <c r="Q312" s="57"/>
      <c r="R312" s="72">
        <f t="shared" si="4"/>
        <v>3</v>
      </c>
      <c r="S312" s="8"/>
    </row>
    <row r="313" spans="1:19" ht="12.75">
      <c r="A313" s="9"/>
      <c r="B313" s="10"/>
      <c r="C313" s="11"/>
      <c r="D313" s="12">
        <v>2013</v>
      </c>
      <c r="E313" s="12"/>
      <c r="F313" s="61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3"/>
      <c r="R313" s="72">
        <f t="shared" si="4"/>
        <v>0</v>
      </c>
      <c r="S313" s="14"/>
    </row>
    <row r="314" spans="1:19" ht="13.5" thickBot="1">
      <c r="A314" s="15"/>
      <c r="B314" s="16"/>
      <c r="C314" s="17"/>
      <c r="D314" s="18"/>
      <c r="E314" s="18"/>
      <c r="F314" s="58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60"/>
      <c r="R314" s="19"/>
      <c r="S314" s="71">
        <f>SUM(R309:R313)/5</f>
        <v>8.6</v>
      </c>
    </row>
    <row r="315" spans="1:19" ht="13.5" thickTop="1">
      <c r="A315" s="43" t="s">
        <v>45</v>
      </c>
      <c r="B315" s="5"/>
      <c r="C315" s="6"/>
      <c r="D315" s="22">
        <v>2009</v>
      </c>
      <c r="E315" s="22" t="s">
        <v>14</v>
      </c>
      <c r="F315" s="52"/>
      <c r="G315" s="53">
        <v>5</v>
      </c>
      <c r="H315" s="53"/>
      <c r="I315" s="53"/>
      <c r="J315" s="53">
        <v>8</v>
      </c>
      <c r="K315" s="53"/>
      <c r="L315" s="53"/>
      <c r="M315" s="53"/>
      <c r="N315" s="53"/>
      <c r="O315" s="53"/>
      <c r="P315" s="53">
        <v>2</v>
      </c>
      <c r="Q315" s="54"/>
      <c r="R315" s="72">
        <f t="shared" si="4"/>
        <v>15</v>
      </c>
      <c r="S315" s="8"/>
    </row>
    <row r="316" spans="1:19" ht="12.75">
      <c r="A316" s="4" t="s">
        <v>101</v>
      </c>
      <c r="B316" s="5"/>
      <c r="C316" s="6"/>
      <c r="D316" s="27">
        <v>2010</v>
      </c>
      <c r="E316" s="27"/>
      <c r="F316" s="55">
        <v>6</v>
      </c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7"/>
      <c r="R316" s="72">
        <f t="shared" si="4"/>
        <v>6</v>
      </c>
      <c r="S316" s="8"/>
    </row>
    <row r="317" spans="1:19" ht="12.75">
      <c r="A317" s="4"/>
      <c r="B317" s="5"/>
      <c r="C317" s="6"/>
      <c r="D317" s="27">
        <v>2011</v>
      </c>
      <c r="E317" s="27"/>
      <c r="F317" s="55">
        <v>15</v>
      </c>
      <c r="G317" s="56"/>
      <c r="H317" s="56">
        <v>10</v>
      </c>
      <c r="I317" s="56">
        <v>1</v>
      </c>
      <c r="J317" s="56"/>
      <c r="K317" s="56"/>
      <c r="L317" s="56"/>
      <c r="M317" s="56"/>
      <c r="N317" s="56"/>
      <c r="O317" s="56"/>
      <c r="P317" s="56"/>
      <c r="Q317" s="57"/>
      <c r="R317" s="72">
        <f t="shared" si="4"/>
        <v>26</v>
      </c>
      <c r="S317" s="8"/>
    </row>
    <row r="318" spans="1:19" ht="12.75">
      <c r="A318" s="4"/>
      <c r="B318" s="5"/>
      <c r="C318" s="6"/>
      <c r="D318" s="27">
        <v>2012</v>
      </c>
      <c r="E318" s="27"/>
      <c r="F318" s="55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7"/>
      <c r="R318" s="72">
        <f t="shared" si="4"/>
        <v>0</v>
      </c>
      <c r="S318" s="8"/>
    </row>
    <row r="319" spans="1:19" ht="12.75">
      <c r="A319" s="9"/>
      <c r="B319" s="10"/>
      <c r="C319" s="11"/>
      <c r="D319" s="12">
        <v>2013</v>
      </c>
      <c r="E319" s="12"/>
      <c r="F319" s="61"/>
      <c r="G319" s="62"/>
      <c r="H319" s="62">
        <v>5</v>
      </c>
      <c r="I319" s="62">
        <v>2</v>
      </c>
      <c r="J319" s="62"/>
      <c r="K319" s="62"/>
      <c r="L319" s="62"/>
      <c r="M319" s="62"/>
      <c r="N319" s="62">
        <v>2</v>
      </c>
      <c r="O319" s="62"/>
      <c r="P319" s="62"/>
      <c r="Q319" s="63"/>
      <c r="R319" s="72">
        <f t="shared" si="4"/>
        <v>9</v>
      </c>
      <c r="S319" s="14"/>
    </row>
    <row r="320" spans="1:19" ht="13.5" thickBot="1">
      <c r="A320" s="15"/>
      <c r="B320" s="16"/>
      <c r="C320" s="17"/>
      <c r="D320" s="18"/>
      <c r="E320" s="18"/>
      <c r="F320" s="58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60"/>
      <c r="R320" s="19"/>
      <c r="S320" s="71">
        <f>SUM(R315:R319)/5</f>
        <v>11.2</v>
      </c>
    </row>
    <row r="321" spans="1:19" ht="13.5" thickTop="1">
      <c r="A321" s="43" t="s">
        <v>128</v>
      </c>
      <c r="B321" s="5"/>
      <c r="C321" s="6"/>
      <c r="D321" s="22">
        <v>2009</v>
      </c>
      <c r="E321" s="22" t="s">
        <v>14</v>
      </c>
      <c r="F321" s="52"/>
      <c r="G321" s="53"/>
      <c r="H321" s="53"/>
      <c r="I321" s="53"/>
      <c r="J321" s="53"/>
      <c r="K321" s="53"/>
      <c r="L321" s="53"/>
      <c r="M321" s="53"/>
      <c r="N321" s="53"/>
      <c r="O321" s="53">
        <v>2</v>
      </c>
      <c r="P321" s="53"/>
      <c r="Q321" s="54"/>
      <c r="R321" s="7"/>
      <c r="S321" s="8"/>
    </row>
    <row r="322" spans="1:19" ht="12.75">
      <c r="A322" s="4"/>
      <c r="B322" s="5"/>
      <c r="C322" s="6"/>
      <c r="D322" s="27">
        <v>2010</v>
      </c>
      <c r="E322" s="27"/>
      <c r="F322" s="55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7"/>
      <c r="R322" s="7"/>
      <c r="S322" s="8"/>
    </row>
    <row r="323" spans="1:19" ht="12.75">
      <c r="A323" s="4" t="s">
        <v>102</v>
      </c>
      <c r="B323" s="5"/>
      <c r="C323" s="6"/>
      <c r="D323" s="27">
        <v>2011</v>
      </c>
      <c r="E323" s="27"/>
      <c r="F323" s="55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7"/>
      <c r="R323" s="7"/>
      <c r="S323" s="8"/>
    </row>
    <row r="324" spans="1:19" ht="12.75">
      <c r="A324" s="4"/>
      <c r="B324" s="5"/>
      <c r="C324" s="6"/>
      <c r="D324" s="27">
        <v>2012</v>
      </c>
      <c r="E324" s="27"/>
      <c r="F324" s="55"/>
      <c r="G324" s="56"/>
      <c r="H324" s="56"/>
      <c r="I324" s="56"/>
      <c r="J324" s="56"/>
      <c r="K324" s="56"/>
      <c r="L324" s="56"/>
      <c r="M324" s="56">
        <v>2</v>
      </c>
      <c r="N324" s="56"/>
      <c r="O324" s="56"/>
      <c r="P324" s="56"/>
      <c r="Q324" s="57"/>
      <c r="R324" s="7"/>
      <c r="S324" s="8"/>
    </row>
    <row r="325" spans="1:19" ht="12.75">
      <c r="A325" s="9"/>
      <c r="B325" s="10"/>
      <c r="C325" s="11"/>
      <c r="D325" s="12">
        <v>2013</v>
      </c>
      <c r="E325" s="12"/>
      <c r="F325" s="61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3"/>
      <c r="R325" s="13"/>
      <c r="S325" s="14"/>
    </row>
    <row r="326" spans="1:19" ht="13.5" thickBot="1">
      <c r="A326" s="15"/>
      <c r="B326" s="16"/>
      <c r="C326" s="17"/>
      <c r="D326" s="18"/>
      <c r="E326" s="18"/>
      <c r="F326" s="58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60"/>
      <c r="R326" s="19"/>
      <c r="S326" s="32">
        <v>5</v>
      </c>
    </row>
    <row r="327" spans="1:19" ht="13.5" thickTop="1">
      <c r="A327" s="43" t="s">
        <v>72</v>
      </c>
      <c r="B327" s="5"/>
      <c r="C327" s="6"/>
      <c r="D327" s="22">
        <v>2009</v>
      </c>
      <c r="E327" s="22" t="s">
        <v>14</v>
      </c>
      <c r="F327" s="52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4"/>
      <c r="R327" s="7"/>
      <c r="S327" s="8"/>
    </row>
    <row r="328" spans="1:19" ht="12.75">
      <c r="A328" s="4" t="s">
        <v>73</v>
      </c>
      <c r="B328" s="5"/>
      <c r="C328" s="6"/>
      <c r="D328" s="27">
        <v>2010</v>
      </c>
      <c r="E328" s="27"/>
      <c r="F328" s="55"/>
      <c r="G328" s="56"/>
      <c r="H328" s="56"/>
      <c r="I328" s="56"/>
      <c r="J328" s="56"/>
      <c r="K328" s="56"/>
      <c r="L328" s="56"/>
      <c r="M328" s="56"/>
      <c r="N328" s="56"/>
      <c r="O328" s="56">
        <v>2</v>
      </c>
      <c r="P328" s="56"/>
      <c r="Q328" s="57"/>
      <c r="R328" s="7"/>
      <c r="S328" s="8"/>
    </row>
    <row r="329" spans="1:19" ht="12.75">
      <c r="A329" s="4" t="s">
        <v>118</v>
      </c>
      <c r="B329" s="5"/>
      <c r="C329" s="6"/>
      <c r="D329" s="27">
        <v>2011</v>
      </c>
      <c r="E329" s="27"/>
      <c r="F329" s="55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7"/>
      <c r="R329" s="7"/>
      <c r="S329" s="8"/>
    </row>
    <row r="330" spans="1:19" ht="12.75">
      <c r="A330" s="4"/>
      <c r="B330" s="5"/>
      <c r="C330" s="6"/>
      <c r="D330" s="27">
        <v>2012</v>
      </c>
      <c r="E330" s="27"/>
      <c r="F330" s="55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7"/>
      <c r="R330" s="7"/>
      <c r="S330" s="8"/>
    </row>
    <row r="331" spans="1:19" ht="12.75">
      <c r="A331" s="9"/>
      <c r="B331" s="10"/>
      <c r="C331" s="11"/>
      <c r="D331" s="12">
        <v>2013</v>
      </c>
      <c r="E331" s="12"/>
      <c r="F331" s="61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3"/>
      <c r="R331" s="13"/>
      <c r="S331" s="14"/>
    </row>
    <row r="332" spans="1:19" ht="13.5" thickBot="1">
      <c r="A332" s="15"/>
      <c r="B332" s="16"/>
      <c r="C332" s="17"/>
      <c r="D332" s="18"/>
      <c r="E332" s="18"/>
      <c r="F332" s="58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60"/>
      <c r="R332" s="19"/>
      <c r="S332" s="32">
        <v>2</v>
      </c>
    </row>
    <row r="333" spans="1:19" ht="13.5" thickTop="1">
      <c r="A333" s="43" t="s">
        <v>40</v>
      </c>
      <c r="B333" s="5"/>
      <c r="C333" s="6"/>
      <c r="D333" s="22">
        <v>2009</v>
      </c>
      <c r="E333" s="22" t="s">
        <v>14</v>
      </c>
      <c r="F333" s="52"/>
      <c r="G333" s="53">
        <v>4</v>
      </c>
      <c r="H333" s="53"/>
      <c r="I333" s="53"/>
      <c r="J333" s="53">
        <v>4</v>
      </c>
      <c r="K333" s="53"/>
      <c r="L333" s="53"/>
      <c r="M333" s="53"/>
      <c r="N333" s="53"/>
      <c r="O333" s="53"/>
      <c r="P333" s="53"/>
      <c r="Q333" s="54"/>
      <c r="R333" s="72">
        <f t="shared" si="4"/>
        <v>8</v>
      </c>
      <c r="S333" s="8"/>
    </row>
    <row r="334" spans="1:19" ht="12.75">
      <c r="A334" s="4"/>
      <c r="B334" s="5"/>
      <c r="C334" s="6"/>
      <c r="D334" s="27">
        <v>2010</v>
      </c>
      <c r="E334" s="27"/>
      <c r="F334" s="55"/>
      <c r="G334" s="56"/>
      <c r="H334" s="56"/>
      <c r="I334" s="56">
        <v>8</v>
      </c>
      <c r="J334" s="56"/>
      <c r="K334" s="56"/>
      <c r="L334" s="56"/>
      <c r="M334" s="56"/>
      <c r="N334" s="56"/>
      <c r="O334" s="56"/>
      <c r="P334" s="56"/>
      <c r="Q334" s="57"/>
      <c r="R334" s="72">
        <f t="shared" si="4"/>
        <v>8</v>
      </c>
      <c r="S334" s="8"/>
    </row>
    <row r="335" spans="1:19" ht="12.75">
      <c r="A335" s="4"/>
      <c r="B335" s="5"/>
      <c r="C335" s="6"/>
      <c r="D335" s="27">
        <v>2011</v>
      </c>
      <c r="E335" s="27"/>
      <c r="F335" s="55"/>
      <c r="G335" s="56">
        <v>60</v>
      </c>
      <c r="H335" s="56"/>
      <c r="I335" s="56"/>
      <c r="J335" s="56"/>
      <c r="K335" s="56"/>
      <c r="L335" s="56"/>
      <c r="M335" s="56"/>
      <c r="N335" s="56"/>
      <c r="O335" s="56"/>
      <c r="P335" s="56"/>
      <c r="Q335" s="57"/>
      <c r="R335" s="72">
        <f t="shared" si="4"/>
        <v>60</v>
      </c>
      <c r="S335" s="8"/>
    </row>
    <row r="336" spans="1:19" ht="12.75">
      <c r="A336" s="4"/>
      <c r="B336" s="5"/>
      <c r="C336" s="6"/>
      <c r="D336" s="27">
        <v>2012</v>
      </c>
      <c r="E336" s="27"/>
      <c r="F336" s="55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7"/>
      <c r="R336" s="72">
        <f t="shared" si="4"/>
        <v>0</v>
      </c>
      <c r="S336" s="8"/>
    </row>
    <row r="337" spans="1:19" ht="12.75">
      <c r="A337" s="9"/>
      <c r="B337" s="10"/>
      <c r="C337" s="11"/>
      <c r="D337" s="12">
        <v>2013</v>
      </c>
      <c r="E337" s="12"/>
      <c r="F337" s="61"/>
      <c r="G337" s="62"/>
      <c r="H337" s="62"/>
      <c r="I337" s="62"/>
      <c r="J337" s="62"/>
      <c r="K337" s="62"/>
      <c r="L337" s="62"/>
      <c r="M337" s="62"/>
      <c r="N337" s="62"/>
      <c r="O337" s="62">
        <v>4</v>
      </c>
      <c r="P337" s="62"/>
      <c r="Q337" s="63"/>
      <c r="R337" s="72">
        <f t="shared" si="4"/>
        <v>4</v>
      </c>
      <c r="S337" s="14"/>
    </row>
    <row r="338" spans="1:19" ht="13.5" thickBot="1">
      <c r="A338" s="15"/>
      <c r="B338" s="16"/>
      <c r="C338" s="17"/>
      <c r="D338" s="18"/>
      <c r="E338" s="18"/>
      <c r="F338" s="58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60"/>
      <c r="R338" s="19"/>
      <c r="S338" s="71">
        <f>SUM(R333:R337)/5</f>
        <v>16</v>
      </c>
    </row>
    <row r="339" spans="1:19" ht="13.5" thickTop="1">
      <c r="A339" s="43" t="s">
        <v>77</v>
      </c>
      <c r="B339" s="5"/>
      <c r="C339" s="6"/>
      <c r="D339" s="22">
        <v>2009</v>
      </c>
      <c r="E339" s="22" t="s">
        <v>14</v>
      </c>
      <c r="F339" s="52"/>
      <c r="G339" s="53"/>
      <c r="H339" s="53"/>
      <c r="I339" s="53"/>
      <c r="J339" s="53">
        <v>6</v>
      </c>
      <c r="K339" s="53"/>
      <c r="L339" s="53"/>
      <c r="M339" s="53"/>
      <c r="N339" s="53"/>
      <c r="O339" s="53"/>
      <c r="P339" s="53"/>
      <c r="Q339" s="54"/>
      <c r="R339" s="72">
        <f t="shared" si="4"/>
        <v>6</v>
      </c>
      <c r="S339" s="8"/>
    </row>
    <row r="340" spans="1:19" ht="12.75">
      <c r="A340" s="4"/>
      <c r="B340" s="5"/>
      <c r="C340" s="6"/>
      <c r="D340" s="27">
        <v>2010</v>
      </c>
      <c r="E340" s="27"/>
      <c r="F340" s="55"/>
      <c r="G340" s="56"/>
      <c r="H340" s="56">
        <v>3</v>
      </c>
      <c r="I340" s="56"/>
      <c r="J340" s="56"/>
      <c r="K340" s="56">
        <v>12</v>
      </c>
      <c r="L340" s="56"/>
      <c r="M340" s="56"/>
      <c r="N340" s="56"/>
      <c r="O340" s="56"/>
      <c r="P340" s="56"/>
      <c r="Q340" s="57"/>
      <c r="R340" s="72">
        <f t="shared" si="4"/>
        <v>15</v>
      </c>
      <c r="S340" s="8"/>
    </row>
    <row r="341" spans="1:19" ht="12.75">
      <c r="A341" s="4"/>
      <c r="B341" s="5"/>
      <c r="C341" s="6"/>
      <c r="D341" s="27">
        <v>2011</v>
      </c>
      <c r="E341" s="27"/>
      <c r="F341" s="55"/>
      <c r="G341" s="56"/>
      <c r="H341" s="56">
        <v>25</v>
      </c>
      <c r="I341" s="56"/>
      <c r="J341" s="56"/>
      <c r="K341" s="56"/>
      <c r="L341" s="56"/>
      <c r="M341" s="56"/>
      <c r="N341" s="56"/>
      <c r="O341" s="56"/>
      <c r="P341" s="56"/>
      <c r="Q341" s="57"/>
      <c r="R341" s="72">
        <f t="shared" si="4"/>
        <v>25</v>
      </c>
      <c r="S341" s="8"/>
    </row>
    <row r="342" spans="1:19" ht="12.75">
      <c r="A342" s="4"/>
      <c r="B342" s="5"/>
      <c r="C342" s="6"/>
      <c r="D342" s="27">
        <v>2012</v>
      </c>
      <c r="E342" s="27"/>
      <c r="F342" s="55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7"/>
      <c r="R342" s="72">
        <f t="shared" si="4"/>
        <v>0</v>
      </c>
      <c r="S342" s="8"/>
    </row>
    <row r="343" spans="1:19" ht="12.75">
      <c r="A343" s="9"/>
      <c r="B343" s="10"/>
      <c r="C343" s="11"/>
      <c r="D343" s="12">
        <v>2013</v>
      </c>
      <c r="E343" s="12"/>
      <c r="F343" s="61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3"/>
      <c r="R343" s="72">
        <f t="shared" si="4"/>
        <v>0</v>
      </c>
      <c r="S343" s="14"/>
    </row>
    <row r="344" spans="1:19" ht="13.5" thickBot="1">
      <c r="A344" s="15"/>
      <c r="B344" s="16"/>
      <c r="C344" s="17"/>
      <c r="D344" s="18"/>
      <c r="E344" s="18"/>
      <c r="F344" s="58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60"/>
      <c r="R344" s="19"/>
      <c r="S344" s="71">
        <f>SUM(R339:R343)/5</f>
        <v>9.2</v>
      </c>
    </row>
    <row r="345" spans="1:19" ht="13.5" thickTop="1">
      <c r="A345" s="43" t="s">
        <v>53</v>
      </c>
      <c r="B345" s="5"/>
      <c r="C345" s="6"/>
      <c r="D345" s="22">
        <v>2009</v>
      </c>
      <c r="E345" s="22" t="s">
        <v>14</v>
      </c>
      <c r="F345" s="52"/>
      <c r="G345" s="53"/>
      <c r="H345" s="53"/>
      <c r="I345" s="53"/>
      <c r="J345" s="53">
        <v>4</v>
      </c>
      <c r="K345" s="53"/>
      <c r="L345" s="53"/>
      <c r="M345" s="53"/>
      <c r="N345" s="53">
        <v>10</v>
      </c>
      <c r="O345" s="53"/>
      <c r="P345" s="53"/>
      <c r="Q345" s="54"/>
      <c r="R345" s="72">
        <f t="shared" si="4"/>
        <v>14</v>
      </c>
      <c r="S345" s="8"/>
    </row>
    <row r="346" spans="1:19" ht="12.75">
      <c r="A346" s="4"/>
      <c r="B346" s="5"/>
      <c r="C346" s="6"/>
      <c r="D346" s="27">
        <v>2010</v>
      </c>
      <c r="E346" s="27"/>
      <c r="F346" s="55">
        <v>3</v>
      </c>
      <c r="G346" s="56"/>
      <c r="H346" s="56"/>
      <c r="I346" s="56"/>
      <c r="J346" s="56"/>
      <c r="K346" s="56"/>
      <c r="L346" s="56"/>
      <c r="M346" s="56"/>
      <c r="N346" s="56"/>
      <c r="O346" s="56"/>
      <c r="P346" s="56">
        <v>2</v>
      </c>
      <c r="Q346" s="57">
        <v>1</v>
      </c>
      <c r="R346" s="72">
        <f t="shared" si="4"/>
        <v>6</v>
      </c>
      <c r="S346" s="8"/>
    </row>
    <row r="347" spans="1:19" ht="12.75">
      <c r="A347" s="4"/>
      <c r="B347" s="5"/>
      <c r="C347" s="6"/>
      <c r="D347" s="27">
        <v>2011</v>
      </c>
      <c r="E347" s="27"/>
      <c r="F347" s="55"/>
      <c r="G347" s="56"/>
      <c r="H347" s="56">
        <v>35</v>
      </c>
      <c r="I347" s="56"/>
      <c r="J347" s="56"/>
      <c r="K347" s="56"/>
      <c r="L347" s="56"/>
      <c r="M347" s="56"/>
      <c r="N347" s="56"/>
      <c r="O347" s="56"/>
      <c r="P347" s="56"/>
      <c r="Q347" s="57"/>
      <c r="R347" s="72">
        <f t="shared" si="4"/>
        <v>35</v>
      </c>
      <c r="S347" s="8"/>
    </row>
    <row r="348" spans="1:19" ht="12.75">
      <c r="A348" s="4"/>
      <c r="B348" s="5"/>
      <c r="C348" s="6"/>
      <c r="D348" s="27">
        <v>2012</v>
      </c>
      <c r="E348" s="27"/>
      <c r="F348" s="55"/>
      <c r="G348" s="56"/>
      <c r="H348" s="56">
        <v>2</v>
      </c>
      <c r="I348" s="56"/>
      <c r="J348" s="56"/>
      <c r="K348" s="56"/>
      <c r="L348" s="56"/>
      <c r="M348" s="56"/>
      <c r="N348" s="56"/>
      <c r="O348" s="56"/>
      <c r="P348" s="56"/>
      <c r="Q348" s="57"/>
      <c r="R348" s="72">
        <f t="shared" si="4"/>
        <v>2</v>
      </c>
      <c r="S348" s="8"/>
    </row>
    <row r="349" spans="1:19" ht="12.75">
      <c r="A349" s="9"/>
      <c r="B349" s="10"/>
      <c r="C349" s="11"/>
      <c r="D349" s="12">
        <v>2013</v>
      </c>
      <c r="E349" s="12"/>
      <c r="F349" s="61"/>
      <c r="G349" s="62"/>
      <c r="H349" s="62">
        <v>1</v>
      </c>
      <c r="I349" s="62">
        <v>2</v>
      </c>
      <c r="J349" s="62"/>
      <c r="K349" s="62"/>
      <c r="L349" s="62"/>
      <c r="M349" s="62"/>
      <c r="N349" s="62"/>
      <c r="O349" s="62"/>
      <c r="P349" s="62"/>
      <c r="Q349" s="63"/>
      <c r="R349" s="72">
        <f t="shared" si="4"/>
        <v>3</v>
      </c>
      <c r="S349" s="14"/>
    </row>
    <row r="350" spans="1:19" ht="13.5" thickBot="1">
      <c r="A350" s="15"/>
      <c r="B350" s="16"/>
      <c r="C350" s="17"/>
      <c r="D350" s="18"/>
      <c r="E350" s="18"/>
      <c r="F350" s="58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60"/>
      <c r="R350" s="19"/>
      <c r="S350" s="71">
        <f>SUM(R345:R349)/5</f>
        <v>12</v>
      </c>
    </row>
    <row r="351" spans="1:19" ht="13.5" thickTop="1">
      <c r="A351" s="43" t="s">
        <v>127</v>
      </c>
      <c r="B351" s="43"/>
      <c r="C351" s="6"/>
      <c r="D351" s="22">
        <v>2009</v>
      </c>
      <c r="E351" s="22" t="s">
        <v>14</v>
      </c>
      <c r="F351" s="52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4"/>
      <c r="R351" s="72">
        <f>SUM(F351:Q351)</f>
        <v>0</v>
      </c>
      <c r="S351" s="8"/>
    </row>
    <row r="352" spans="1:19" ht="12.75">
      <c r="A352" s="4"/>
      <c r="B352" s="5"/>
      <c r="C352" s="6"/>
      <c r="D352" s="27">
        <v>2010</v>
      </c>
      <c r="E352" s="27"/>
      <c r="F352" s="55"/>
      <c r="G352" s="56"/>
      <c r="H352" s="56"/>
      <c r="I352" s="56"/>
      <c r="J352" s="56">
        <v>4</v>
      </c>
      <c r="K352" s="56"/>
      <c r="L352" s="56"/>
      <c r="M352" s="56"/>
      <c r="N352" s="56"/>
      <c r="O352" s="56"/>
      <c r="P352" s="56">
        <v>3</v>
      </c>
      <c r="Q352" s="57"/>
      <c r="R352" s="72">
        <f>SUM(F352:Q352)</f>
        <v>7</v>
      </c>
      <c r="S352" s="8"/>
    </row>
    <row r="353" spans="1:19" ht="12.75">
      <c r="A353" s="4" t="s">
        <v>108</v>
      </c>
      <c r="B353" s="5"/>
      <c r="C353" s="6"/>
      <c r="D353" s="27">
        <v>2011</v>
      </c>
      <c r="E353" s="27"/>
      <c r="F353" s="55"/>
      <c r="G353" s="56"/>
      <c r="H353" s="56">
        <v>4</v>
      </c>
      <c r="I353" s="56"/>
      <c r="J353" s="56"/>
      <c r="K353" s="56"/>
      <c r="L353" s="56"/>
      <c r="M353" s="56"/>
      <c r="N353" s="56"/>
      <c r="O353" s="56"/>
      <c r="P353" s="56"/>
      <c r="Q353" s="57"/>
      <c r="R353" s="72">
        <f>SUM(F353:Q353)</f>
        <v>4</v>
      </c>
      <c r="S353" s="8"/>
    </row>
    <row r="354" spans="1:19" ht="12.75">
      <c r="A354" s="4"/>
      <c r="B354" s="5"/>
      <c r="C354" s="6"/>
      <c r="D354" s="27">
        <v>2012</v>
      </c>
      <c r="E354" s="27"/>
      <c r="F354" s="55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7"/>
      <c r="R354" s="72">
        <f>SUM(F354:Q354)</f>
        <v>0</v>
      </c>
      <c r="S354" s="8"/>
    </row>
    <row r="355" spans="1:19" ht="12.75">
      <c r="A355" s="9"/>
      <c r="B355" s="10"/>
      <c r="C355" s="11"/>
      <c r="D355" s="12">
        <v>2013</v>
      </c>
      <c r="E355" s="12"/>
      <c r="F355" s="61"/>
      <c r="G355" s="62"/>
      <c r="H355" s="62"/>
      <c r="I355" s="62"/>
      <c r="J355" s="62"/>
      <c r="K355" s="62">
        <v>8</v>
      </c>
      <c r="L355" s="62">
        <v>5</v>
      </c>
      <c r="M355" s="62"/>
      <c r="N355" s="62"/>
      <c r="O355" s="62"/>
      <c r="P355" s="62"/>
      <c r="Q355" s="63"/>
      <c r="R355" s="72">
        <f>SUM(F355:Q355)</f>
        <v>13</v>
      </c>
      <c r="S355" s="14"/>
    </row>
    <row r="356" spans="1:19" ht="13.5" thickBot="1">
      <c r="A356" s="15"/>
      <c r="B356" s="16"/>
      <c r="C356" s="17"/>
      <c r="D356" s="18"/>
      <c r="E356" s="18"/>
      <c r="F356" s="58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60"/>
      <c r="R356" s="19"/>
      <c r="S356" s="71">
        <f>SUM(R351:R355)/5</f>
        <v>4.8</v>
      </c>
    </row>
    <row r="357" spans="1:19" ht="13.5" thickTop="1">
      <c r="A357" s="43" t="s">
        <v>126</v>
      </c>
      <c r="B357" s="5"/>
      <c r="C357" s="6"/>
      <c r="D357" s="22">
        <v>2009</v>
      </c>
      <c r="E357" s="22" t="s">
        <v>14</v>
      </c>
      <c r="F357" s="52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4"/>
      <c r="R357" s="7"/>
      <c r="S357" s="8"/>
    </row>
    <row r="358" spans="1:19" ht="12.75">
      <c r="A358" s="4"/>
      <c r="B358" s="5"/>
      <c r="C358" s="6"/>
      <c r="D358" s="27">
        <v>2010</v>
      </c>
      <c r="E358" s="27"/>
      <c r="F358" s="55"/>
      <c r="G358" s="56"/>
      <c r="H358" s="56"/>
      <c r="I358" s="56"/>
      <c r="J358" s="56"/>
      <c r="K358" s="56"/>
      <c r="L358" s="56"/>
      <c r="M358" s="56"/>
      <c r="N358" s="56"/>
      <c r="O358" s="56"/>
      <c r="P358" s="56">
        <v>3</v>
      </c>
      <c r="Q358" s="57"/>
      <c r="R358" s="7"/>
      <c r="S358" s="8"/>
    </row>
    <row r="359" spans="1:19" ht="12.75">
      <c r="A359" s="4" t="s">
        <v>98</v>
      </c>
      <c r="B359" s="5"/>
      <c r="C359" s="6"/>
      <c r="D359" s="27">
        <v>2011</v>
      </c>
      <c r="E359" s="27"/>
      <c r="F359" s="55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7"/>
      <c r="R359" s="7"/>
      <c r="S359" s="8"/>
    </row>
    <row r="360" spans="1:19" ht="12.75">
      <c r="A360" s="4"/>
      <c r="B360" s="5"/>
      <c r="C360" s="6"/>
      <c r="D360" s="27">
        <v>2012</v>
      </c>
      <c r="E360" s="27"/>
      <c r="F360" s="55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7"/>
      <c r="R360" s="7"/>
      <c r="S360" s="8"/>
    </row>
    <row r="361" spans="1:19" ht="12.75">
      <c r="A361" s="9"/>
      <c r="B361" s="10"/>
      <c r="C361" s="11"/>
      <c r="D361" s="12">
        <v>2013</v>
      </c>
      <c r="E361" s="12"/>
      <c r="F361" s="61"/>
      <c r="G361" s="62"/>
      <c r="H361" s="62"/>
      <c r="I361" s="62"/>
      <c r="J361" s="62"/>
      <c r="K361" s="62"/>
      <c r="L361" s="62">
        <v>5</v>
      </c>
      <c r="M361" s="62"/>
      <c r="N361" s="62"/>
      <c r="O361" s="62"/>
      <c r="P361" s="62"/>
      <c r="Q361" s="63"/>
      <c r="R361" s="13"/>
      <c r="S361" s="14"/>
    </row>
    <row r="362" spans="1:19" ht="13.5" thickBot="1">
      <c r="A362" s="15"/>
      <c r="B362" s="16"/>
      <c r="C362" s="17"/>
      <c r="D362" s="18"/>
      <c r="E362" s="18"/>
      <c r="F362" s="58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60"/>
      <c r="R362" s="19"/>
      <c r="S362" s="32">
        <v>10</v>
      </c>
    </row>
    <row r="363" spans="1:19" ht="13.5" thickTop="1">
      <c r="A363" s="43" t="s">
        <v>71</v>
      </c>
      <c r="B363" s="5"/>
      <c r="C363" s="6"/>
      <c r="D363" s="22">
        <v>2009</v>
      </c>
      <c r="E363" s="22" t="s">
        <v>14</v>
      </c>
      <c r="F363" s="52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4"/>
      <c r="R363" s="72">
        <f>SUM(F363:Q363)</f>
        <v>0</v>
      </c>
      <c r="S363" s="8"/>
    </row>
    <row r="364" spans="1:19" ht="12.75">
      <c r="A364" s="43" t="s">
        <v>91</v>
      </c>
      <c r="B364" s="5"/>
      <c r="C364" s="6"/>
      <c r="D364" s="27">
        <v>2010</v>
      </c>
      <c r="E364" s="27"/>
      <c r="F364" s="55"/>
      <c r="G364" s="56">
        <v>2</v>
      </c>
      <c r="H364" s="56"/>
      <c r="I364" s="56">
        <v>1</v>
      </c>
      <c r="J364" s="56">
        <v>2</v>
      </c>
      <c r="K364" s="56">
        <v>2</v>
      </c>
      <c r="L364" s="56"/>
      <c r="M364" s="56">
        <v>5</v>
      </c>
      <c r="N364" s="56">
        <v>5</v>
      </c>
      <c r="O364" s="56">
        <v>1</v>
      </c>
      <c r="P364" s="56"/>
      <c r="Q364" s="57"/>
      <c r="R364" s="72">
        <f>SUM(F364:Q364)</f>
        <v>18</v>
      </c>
      <c r="S364" s="8"/>
    </row>
    <row r="365" spans="1:19" ht="12.75">
      <c r="A365" s="43" t="s">
        <v>94</v>
      </c>
      <c r="B365" s="5"/>
      <c r="C365" s="6"/>
      <c r="D365" s="27">
        <v>2011</v>
      </c>
      <c r="E365" s="27"/>
      <c r="F365" s="55"/>
      <c r="G365" s="56"/>
      <c r="H365" s="56"/>
      <c r="I365" s="56">
        <v>3</v>
      </c>
      <c r="J365" s="56"/>
      <c r="K365" s="56"/>
      <c r="L365" s="56"/>
      <c r="M365" s="56"/>
      <c r="N365" s="56"/>
      <c r="O365" s="56"/>
      <c r="P365" s="56"/>
      <c r="Q365" s="57"/>
      <c r="R365" s="72">
        <f>SUM(F365:Q365)</f>
        <v>3</v>
      </c>
      <c r="S365" s="8"/>
    </row>
    <row r="366" spans="1:19" ht="12.75">
      <c r="A366" s="4" t="s">
        <v>92</v>
      </c>
      <c r="B366" s="5"/>
      <c r="C366" s="6"/>
      <c r="D366" s="27">
        <v>2012</v>
      </c>
      <c r="E366" s="27"/>
      <c r="F366" s="55">
        <v>1</v>
      </c>
      <c r="G366" s="56"/>
      <c r="H366" s="56"/>
      <c r="I366" s="56">
        <v>1</v>
      </c>
      <c r="J366" s="56">
        <v>1</v>
      </c>
      <c r="K366" s="56">
        <v>1</v>
      </c>
      <c r="L366" s="56"/>
      <c r="M366" s="56"/>
      <c r="N366" s="56"/>
      <c r="O366" s="56"/>
      <c r="P366" s="56">
        <v>4</v>
      </c>
      <c r="Q366" s="57"/>
      <c r="R366" s="72">
        <f>SUM(F366:Q366)</f>
        <v>8</v>
      </c>
      <c r="S366" s="8"/>
    </row>
    <row r="367" spans="1:19" ht="12.75">
      <c r="A367" s="9" t="s">
        <v>116</v>
      </c>
      <c r="B367" s="10"/>
      <c r="C367" s="11"/>
      <c r="D367" s="12">
        <v>2013</v>
      </c>
      <c r="E367" s="12"/>
      <c r="F367" s="61">
        <v>2</v>
      </c>
      <c r="G367" s="62">
        <v>3</v>
      </c>
      <c r="H367" s="62"/>
      <c r="I367" s="62"/>
      <c r="J367" s="62"/>
      <c r="K367" s="62"/>
      <c r="L367" s="62">
        <v>3</v>
      </c>
      <c r="M367" s="62">
        <v>10</v>
      </c>
      <c r="N367" s="62">
        <v>10</v>
      </c>
      <c r="O367" s="62"/>
      <c r="P367" s="62"/>
      <c r="Q367" s="63"/>
      <c r="R367" s="72">
        <f>SUM(F367:Q367)</f>
        <v>28</v>
      </c>
      <c r="S367" s="14"/>
    </row>
    <row r="368" spans="1:19" ht="13.5" thickBot="1">
      <c r="A368" s="15"/>
      <c r="B368" s="16"/>
      <c r="C368" s="17"/>
      <c r="D368" s="18"/>
      <c r="E368" s="18"/>
      <c r="F368" s="58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60"/>
      <c r="R368" s="19"/>
      <c r="S368" s="71">
        <f>SUM(R363:R367)/5</f>
        <v>11.4</v>
      </c>
    </row>
    <row r="369" spans="1:19" ht="13.5" thickTop="1">
      <c r="A369" s="43" t="s">
        <v>49</v>
      </c>
      <c r="B369" s="5"/>
      <c r="C369" s="6"/>
      <c r="D369" s="22">
        <v>2009</v>
      </c>
      <c r="E369" s="22" t="s">
        <v>14</v>
      </c>
      <c r="F369" s="52"/>
      <c r="G369" s="53"/>
      <c r="H369" s="53"/>
      <c r="I369" s="53">
        <v>1</v>
      </c>
      <c r="J369" s="53"/>
      <c r="K369" s="53"/>
      <c r="L369" s="53"/>
      <c r="M369" s="53"/>
      <c r="N369" s="53">
        <v>1</v>
      </c>
      <c r="O369" s="53"/>
      <c r="P369" s="53"/>
      <c r="Q369" s="54"/>
      <c r="R369" s="72">
        <f>SUM(F369:Q369)</f>
        <v>2</v>
      </c>
      <c r="S369" s="8"/>
    </row>
    <row r="370" spans="1:19" ht="12.75">
      <c r="A370" s="4" t="s">
        <v>89</v>
      </c>
      <c r="B370" s="5"/>
      <c r="C370" s="6"/>
      <c r="D370" s="27">
        <v>2010</v>
      </c>
      <c r="E370" s="27"/>
      <c r="F370" s="55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7"/>
      <c r="R370" s="72">
        <f>SUM(F370:Q370)</f>
        <v>0</v>
      </c>
      <c r="S370" s="8"/>
    </row>
    <row r="371" spans="1:19" ht="12.75">
      <c r="A371" s="4"/>
      <c r="B371" s="5"/>
      <c r="C371" s="6"/>
      <c r="D371" s="27">
        <v>2011</v>
      </c>
      <c r="E371" s="27"/>
      <c r="F371" s="55"/>
      <c r="G371" s="56"/>
      <c r="H371" s="56"/>
      <c r="I371" s="56"/>
      <c r="J371" s="56"/>
      <c r="K371" s="56">
        <v>5</v>
      </c>
      <c r="L371" s="56"/>
      <c r="M371" s="56"/>
      <c r="N371" s="56"/>
      <c r="O371" s="56">
        <v>4</v>
      </c>
      <c r="P371" s="56"/>
      <c r="Q371" s="57">
        <v>3</v>
      </c>
      <c r="R371" s="72">
        <f>SUM(F371:Q371)</f>
        <v>12</v>
      </c>
      <c r="S371" s="8"/>
    </row>
    <row r="372" spans="1:19" ht="12.75">
      <c r="A372" s="4"/>
      <c r="B372" s="5"/>
      <c r="C372" s="6"/>
      <c r="D372" s="27">
        <v>2012</v>
      </c>
      <c r="E372" s="27"/>
      <c r="F372" s="55">
        <v>3</v>
      </c>
      <c r="G372" s="56"/>
      <c r="H372" s="56"/>
      <c r="I372" s="56"/>
      <c r="J372" s="56"/>
      <c r="K372" s="56"/>
      <c r="L372" s="56"/>
      <c r="M372" s="56">
        <v>6</v>
      </c>
      <c r="N372" s="56"/>
      <c r="O372" s="56">
        <v>6</v>
      </c>
      <c r="P372" s="56"/>
      <c r="Q372" s="57"/>
      <c r="R372" s="72">
        <f>SUM(F372:Q372)</f>
        <v>15</v>
      </c>
      <c r="S372" s="8"/>
    </row>
    <row r="373" spans="1:19" ht="12.75">
      <c r="A373" s="9"/>
      <c r="B373" s="10"/>
      <c r="C373" s="11"/>
      <c r="D373" s="12">
        <v>2013</v>
      </c>
      <c r="E373" s="12"/>
      <c r="F373" s="61"/>
      <c r="G373" s="62"/>
      <c r="H373" s="62">
        <v>1</v>
      </c>
      <c r="I373" s="62">
        <v>3</v>
      </c>
      <c r="J373" s="62"/>
      <c r="K373" s="62">
        <v>14</v>
      </c>
      <c r="L373" s="62"/>
      <c r="M373" s="62"/>
      <c r="N373" s="62">
        <v>2</v>
      </c>
      <c r="O373" s="62"/>
      <c r="P373" s="62"/>
      <c r="Q373" s="63"/>
      <c r="R373" s="72">
        <f>SUM(F373:Q373)</f>
        <v>20</v>
      </c>
      <c r="S373" s="14"/>
    </row>
    <row r="374" spans="1:19" ht="13.5" thickBot="1">
      <c r="A374" s="15"/>
      <c r="B374" s="16"/>
      <c r="C374" s="17"/>
      <c r="D374" s="18"/>
      <c r="E374" s="18"/>
      <c r="F374" s="58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60"/>
      <c r="R374" s="19"/>
      <c r="S374" s="71">
        <f>SUM(R369:R373)/5</f>
        <v>9.8</v>
      </c>
    </row>
    <row r="375" spans="1:19" ht="13.5" thickTop="1">
      <c r="A375" s="43" t="s">
        <v>52</v>
      </c>
      <c r="B375" s="5"/>
      <c r="C375" s="6"/>
      <c r="D375" s="22">
        <v>2009</v>
      </c>
      <c r="E375" s="22" t="s">
        <v>14</v>
      </c>
      <c r="F375" s="52"/>
      <c r="G375" s="53"/>
      <c r="H375" s="53"/>
      <c r="I375" s="53"/>
      <c r="J375" s="53">
        <v>2</v>
      </c>
      <c r="K375" s="53"/>
      <c r="L375" s="53"/>
      <c r="M375" s="53"/>
      <c r="N375" s="53"/>
      <c r="O375" s="53"/>
      <c r="P375" s="53">
        <v>2</v>
      </c>
      <c r="Q375" s="54"/>
      <c r="R375" s="7"/>
      <c r="S375" s="8"/>
    </row>
    <row r="376" spans="1:19" ht="12.75">
      <c r="A376" s="4"/>
      <c r="B376" s="5"/>
      <c r="C376" s="6"/>
      <c r="D376" s="27">
        <v>2010</v>
      </c>
      <c r="E376" s="27"/>
      <c r="F376" s="55"/>
      <c r="G376" s="56"/>
      <c r="H376" s="56"/>
      <c r="I376" s="56"/>
      <c r="J376" s="56"/>
      <c r="K376" s="56"/>
      <c r="L376" s="56"/>
      <c r="M376" s="56"/>
      <c r="N376" s="56"/>
      <c r="O376" s="56">
        <v>2</v>
      </c>
      <c r="P376" s="56"/>
      <c r="Q376" s="57"/>
      <c r="R376" s="7"/>
      <c r="S376" s="8"/>
    </row>
    <row r="377" spans="1:19" ht="12.75">
      <c r="A377" s="4"/>
      <c r="B377" s="5"/>
      <c r="C377" s="6"/>
      <c r="D377" s="27">
        <v>2011</v>
      </c>
      <c r="E377" s="27"/>
      <c r="F377" s="55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7"/>
      <c r="R377" s="7"/>
      <c r="S377" s="8"/>
    </row>
    <row r="378" spans="1:19" ht="12.75">
      <c r="A378" s="4"/>
      <c r="B378" s="5"/>
      <c r="C378" s="6"/>
      <c r="D378" s="27">
        <v>2012</v>
      </c>
      <c r="E378" s="27"/>
      <c r="F378" s="55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7"/>
      <c r="R378" s="7"/>
      <c r="S378" s="8"/>
    </row>
    <row r="379" spans="1:19" ht="12.75">
      <c r="A379" s="9"/>
      <c r="B379" s="10"/>
      <c r="C379" s="11"/>
      <c r="D379" s="12">
        <v>2013</v>
      </c>
      <c r="E379" s="12"/>
      <c r="F379" s="61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3"/>
      <c r="R379" s="13"/>
      <c r="S379" s="14"/>
    </row>
    <row r="380" spans="1:19" ht="13.5" thickBot="1">
      <c r="A380" s="15"/>
      <c r="B380" s="16"/>
      <c r="C380" s="17"/>
      <c r="D380" s="18"/>
      <c r="E380" s="18"/>
      <c r="F380" s="58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60"/>
      <c r="R380" s="19"/>
      <c r="S380" s="32">
        <v>10</v>
      </c>
    </row>
    <row r="381" spans="1:19" ht="13.5" thickTop="1">
      <c r="A381" s="43" t="s">
        <v>57</v>
      </c>
      <c r="B381" s="5"/>
      <c r="C381" s="6"/>
      <c r="D381" s="22">
        <v>2009</v>
      </c>
      <c r="E381" s="22" t="s">
        <v>14</v>
      </c>
      <c r="F381" s="52"/>
      <c r="G381" s="53"/>
      <c r="H381" s="53"/>
      <c r="I381" s="53"/>
      <c r="J381" s="53"/>
      <c r="K381" s="53"/>
      <c r="L381" s="53"/>
      <c r="M381" s="53"/>
      <c r="N381" s="53">
        <v>10</v>
      </c>
      <c r="O381" s="53">
        <v>10</v>
      </c>
      <c r="P381" s="53"/>
      <c r="Q381" s="54"/>
      <c r="R381" s="72">
        <f aca="true" t="shared" si="5" ref="R381:R409">SUM(F381:Q381)</f>
        <v>20</v>
      </c>
      <c r="S381" s="8"/>
    </row>
    <row r="382" spans="1:19" ht="12.75">
      <c r="A382" s="4" t="s">
        <v>110</v>
      </c>
      <c r="B382" s="5"/>
      <c r="C382" s="6"/>
      <c r="D382" s="27">
        <v>2010</v>
      </c>
      <c r="E382" s="27"/>
      <c r="F382" s="55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7"/>
      <c r="R382" s="72">
        <f t="shared" si="5"/>
        <v>0</v>
      </c>
      <c r="S382" s="8"/>
    </row>
    <row r="383" spans="1:19" ht="12.75">
      <c r="A383" s="4"/>
      <c r="B383" s="5"/>
      <c r="C383" s="6"/>
      <c r="D383" s="27">
        <v>2011</v>
      </c>
      <c r="E383" s="27"/>
      <c r="F383" s="55"/>
      <c r="G383" s="56"/>
      <c r="H383" s="56"/>
      <c r="I383" s="56"/>
      <c r="J383" s="56">
        <v>8</v>
      </c>
      <c r="K383" s="56">
        <v>20</v>
      </c>
      <c r="L383" s="56"/>
      <c r="M383" s="56"/>
      <c r="N383" s="56"/>
      <c r="O383" s="56"/>
      <c r="P383" s="56"/>
      <c r="Q383" s="57"/>
      <c r="R383" s="72">
        <f t="shared" si="5"/>
        <v>28</v>
      </c>
      <c r="S383" s="8"/>
    </row>
    <row r="384" spans="1:19" ht="12.75">
      <c r="A384" s="4"/>
      <c r="B384" s="5"/>
      <c r="C384" s="6"/>
      <c r="D384" s="27">
        <v>2012</v>
      </c>
      <c r="E384" s="27"/>
      <c r="F384" s="55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7"/>
      <c r="R384" s="72">
        <f t="shared" si="5"/>
        <v>0</v>
      </c>
      <c r="S384" s="8"/>
    </row>
    <row r="385" spans="1:19" ht="12.75">
      <c r="A385" s="9"/>
      <c r="B385" s="10"/>
      <c r="C385" s="11"/>
      <c r="D385" s="12">
        <v>2013</v>
      </c>
      <c r="E385" s="12"/>
      <c r="F385" s="61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3"/>
      <c r="R385" s="72">
        <f t="shared" si="5"/>
        <v>0</v>
      </c>
      <c r="S385" s="14"/>
    </row>
    <row r="386" spans="1:19" ht="13.5" thickBot="1">
      <c r="A386" s="15"/>
      <c r="B386" s="16"/>
      <c r="C386" s="17"/>
      <c r="D386" s="18"/>
      <c r="E386" s="18"/>
      <c r="F386" s="58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60"/>
      <c r="R386" s="19"/>
      <c r="S386" s="71">
        <f>SUM(R381:R385)/5</f>
        <v>9.6</v>
      </c>
    </row>
    <row r="387" spans="1:19" ht="13.5" thickTop="1">
      <c r="A387" s="43" t="s">
        <v>58</v>
      </c>
      <c r="B387" s="5"/>
      <c r="C387" s="6"/>
      <c r="D387" s="22">
        <v>2009</v>
      </c>
      <c r="E387" s="22" t="s">
        <v>14</v>
      </c>
      <c r="F387" s="52"/>
      <c r="G387" s="53"/>
      <c r="H387" s="53"/>
      <c r="I387" s="53"/>
      <c r="J387" s="53"/>
      <c r="K387" s="53"/>
      <c r="L387" s="53"/>
      <c r="M387" s="53"/>
      <c r="N387" s="53">
        <v>10</v>
      </c>
      <c r="O387" s="53">
        <v>10</v>
      </c>
      <c r="P387" s="53"/>
      <c r="Q387" s="54"/>
      <c r="R387" s="72">
        <f t="shared" si="5"/>
        <v>20</v>
      </c>
      <c r="S387" s="8"/>
    </row>
    <row r="388" spans="1:19" ht="12.75">
      <c r="A388" s="4" t="s">
        <v>110</v>
      </c>
      <c r="B388" s="5"/>
      <c r="C388" s="6"/>
      <c r="D388" s="27">
        <v>2010</v>
      </c>
      <c r="E388" s="27"/>
      <c r="F388" s="55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7"/>
      <c r="R388" s="72">
        <f t="shared" si="5"/>
        <v>0</v>
      </c>
      <c r="S388" s="8"/>
    </row>
    <row r="389" spans="1:19" ht="12.75">
      <c r="A389" s="4"/>
      <c r="B389" s="5"/>
      <c r="C389" s="6"/>
      <c r="D389" s="27">
        <v>2011</v>
      </c>
      <c r="E389" s="27"/>
      <c r="F389" s="55"/>
      <c r="G389" s="56"/>
      <c r="H389" s="56"/>
      <c r="I389" s="56"/>
      <c r="J389" s="56">
        <v>8</v>
      </c>
      <c r="K389" s="56">
        <v>20</v>
      </c>
      <c r="L389" s="56"/>
      <c r="M389" s="56"/>
      <c r="N389" s="56"/>
      <c r="O389" s="56"/>
      <c r="P389" s="56"/>
      <c r="Q389" s="57"/>
      <c r="R389" s="72">
        <f t="shared" si="5"/>
        <v>28</v>
      </c>
      <c r="S389" s="8"/>
    </row>
    <row r="390" spans="1:19" ht="12.75">
      <c r="A390" s="4"/>
      <c r="B390" s="5"/>
      <c r="C390" s="6"/>
      <c r="D390" s="27">
        <v>2012</v>
      </c>
      <c r="E390" s="27"/>
      <c r="F390" s="55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7"/>
      <c r="R390" s="72">
        <f t="shared" si="5"/>
        <v>0</v>
      </c>
      <c r="S390" s="8"/>
    </row>
    <row r="391" spans="1:19" ht="12.75">
      <c r="A391" s="9"/>
      <c r="B391" s="10"/>
      <c r="C391" s="11"/>
      <c r="D391" s="12">
        <v>2013</v>
      </c>
      <c r="E391" s="12"/>
      <c r="F391" s="61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3"/>
      <c r="R391" s="72">
        <f t="shared" si="5"/>
        <v>0</v>
      </c>
      <c r="S391" s="14"/>
    </row>
    <row r="392" spans="1:19" ht="13.5" thickBot="1">
      <c r="A392" s="15"/>
      <c r="B392" s="16"/>
      <c r="C392" s="17"/>
      <c r="D392" s="18"/>
      <c r="E392" s="18"/>
      <c r="F392" s="58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60"/>
      <c r="R392" s="19"/>
      <c r="S392" s="71">
        <f>SUM(R387:R391)/5</f>
        <v>9.6</v>
      </c>
    </row>
    <row r="393" spans="1:19" ht="13.5" thickTop="1">
      <c r="A393" s="43" t="s">
        <v>95</v>
      </c>
      <c r="B393" s="5"/>
      <c r="C393" s="6"/>
      <c r="D393" s="22">
        <v>2009</v>
      </c>
      <c r="E393" s="22" t="s">
        <v>14</v>
      </c>
      <c r="F393" s="52"/>
      <c r="G393" s="53"/>
      <c r="H393" s="53"/>
      <c r="I393" s="53"/>
      <c r="J393" s="53"/>
      <c r="K393" s="53"/>
      <c r="L393" s="53"/>
      <c r="M393" s="53"/>
      <c r="N393" s="53"/>
      <c r="O393" s="53">
        <v>30</v>
      </c>
      <c r="P393" s="53"/>
      <c r="Q393" s="54"/>
      <c r="R393" s="72">
        <f t="shared" si="5"/>
        <v>30</v>
      </c>
      <c r="S393" s="8"/>
    </row>
    <row r="394" spans="1:19" ht="12.75">
      <c r="A394" s="4" t="s">
        <v>111</v>
      </c>
      <c r="B394" s="5"/>
      <c r="C394" s="6"/>
      <c r="D394" s="27">
        <v>2010</v>
      </c>
      <c r="E394" s="27"/>
      <c r="F394" s="55"/>
      <c r="G394" s="56"/>
      <c r="H394" s="56"/>
      <c r="I394" s="56"/>
      <c r="J394" s="56"/>
      <c r="K394" s="56"/>
      <c r="L394" s="56"/>
      <c r="M394" s="56">
        <v>20</v>
      </c>
      <c r="N394" s="56"/>
      <c r="O394" s="56"/>
      <c r="P394" s="56">
        <v>30</v>
      </c>
      <c r="Q394" s="57"/>
      <c r="R394" s="72">
        <f t="shared" si="5"/>
        <v>50</v>
      </c>
      <c r="S394" s="8"/>
    </row>
    <row r="395" spans="1:19" ht="12.75">
      <c r="A395" s="4"/>
      <c r="B395" s="5"/>
      <c r="C395" s="6"/>
      <c r="D395" s="27">
        <v>2011</v>
      </c>
      <c r="E395" s="27"/>
      <c r="F395" s="55"/>
      <c r="G395" s="56"/>
      <c r="H395" s="56"/>
      <c r="I395" s="56"/>
      <c r="J395" s="56">
        <v>20</v>
      </c>
      <c r="K395" s="56"/>
      <c r="L395" s="56"/>
      <c r="M395" s="56"/>
      <c r="N395" s="56"/>
      <c r="O395" s="56"/>
      <c r="P395" s="56"/>
      <c r="Q395" s="57">
        <v>30</v>
      </c>
      <c r="R395" s="72">
        <f t="shared" si="5"/>
        <v>50</v>
      </c>
      <c r="S395" s="8"/>
    </row>
    <row r="396" spans="1:19" ht="12.75">
      <c r="A396" s="4"/>
      <c r="B396" s="5"/>
      <c r="C396" s="6"/>
      <c r="D396" s="27">
        <v>2012</v>
      </c>
      <c r="E396" s="27"/>
      <c r="F396" s="55"/>
      <c r="G396" s="56"/>
      <c r="H396" s="56">
        <v>20</v>
      </c>
      <c r="I396" s="56">
        <v>10</v>
      </c>
      <c r="J396" s="56"/>
      <c r="K396" s="56"/>
      <c r="L396" s="56"/>
      <c r="M396" s="56"/>
      <c r="N396" s="56"/>
      <c r="O396" s="56"/>
      <c r="P396" s="56">
        <v>17</v>
      </c>
      <c r="Q396" s="57"/>
      <c r="R396" s="72">
        <f t="shared" si="5"/>
        <v>47</v>
      </c>
      <c r="S396" s="8"/>
    </row>
    <row r="397" spans="1:19" ht="12.75">
      <c r="A397" s="9"/>
      <c r="B397" s="10"/>
      <c r="C397" s="11"/>
      <c r="D397" s="12">
        <v>2013</v>
      </c>
      <c r="E397" s="12"/>
      <c r="F397" s="61"/>
      <c r="G397" s="62">
        <v>30</v>
      </c>
      <c r="H397" s="62"/>
      <c r="I397" s="62">
        <v>10</v>
      </c>
      <c r="J397" s="62"/>
      <c r="K397" s="62"/>
      <c r="L397" s="62"/>
      <c r="M397" s="62"/>
      <c r="N397" s="62">
        <v>5</v>
      </c>
      <c r="O397" s="62"/>
      <c r="P397" s="62"/>
      <c r="Q397" s="63"/>
      <c r="R397" s="72">
        <f t="shared" si="5"/>
        <v>45</v>
      </c>
      <c r="S397" s="14"/>
    </row>
    <row r="398" spans="1:19" ht="13.5" thickBot="1">
      <c r="A398" s="15"/>
      <c r="B398" s="16"/>
      <c r="C398" s="17"/>
      <c r="D398" s="18"/>
      <c r="E398" s="18"/>
      <c r="F398" s="58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60"/>
      <c r="R398" s="19"/>
      <c r="S398" s="71">
        <f>SUM(R393:R397)/5</f>
        <v>44.4</v>
      </c>
    </row>
    <row r="399" spans="1:19" ht="13.5" thickTop="1">
      <c r="A399" s="43" t="s">
        <v>83</v>
      </c>
      <c r="B399" s="5"/>
      <c r="C399" s="6"/>
      <c r="D399" s="22">
        <v>2009</v>
      </c>
      <c r="E399" s="22" t="s">
        <v>26</v>
      </c>
      <c r="F399" s="52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4"/>
      <c r="R399" s="72">
        <f t="shared" si="5"/>
        <v>0</v>
      </c>
      <c r="S399" s="8"/>
    </row>
    <row r="400" spans="1:19" ht="12.75">
      <c r="A400" s="4" t="s">
        <v>117</v>
      </c>
      <c r="B400" s="5"/>
      <c r="C400" s="6"/>
      <c r="D400" s="27">
        <v>2010</v>
      </c>
      <c r="E400" s="27"/>
      <c r="F400" s="55"/>
      <c r="G400" s="56"/>
      <c r="H400" s="56"/>
      <c r="I400" s="56"/>
      <c r="J400" s="56"/>
      <c r="K400" s="56"/>
      <c r="L400" s="56"/>
      <c r="M400" s="56"/>
      <c r="N400" s="56">
        <v>66</v>
      </c>
      <c r="O400" s="56">
        <v>7</v>
      </c>
      <c r="P400" s="56"/>
      <c r="Q400" s="57"/>
      <c r="R400" s="72">
        <f t="shared" si="5"/>
        <v>73</v>
      </c>
      <c r="S400" s="8"/>
    </row>
    <row r="401" spans="1:19" ht="12.75">
      <c r="A401" s="4"/>
      <c r="B401" s="5"/>
      <c r="C401" s="6"/>
      <c r="D401" s="27">
        <v>2011</v>
      </c>
      <c r="E401" s="27"/>
      <c r="F401" s="55"/>
      <c r="G401" s="56"/>
      <c r="H401" s="56"/>
      <c r="I401" s="56"/>
      <c r="J401" s="56">
        <v>125</v>
      </c>
      <c r="K401" s="56">
        <v>26</v>
      </c>
      <c r="L401" s="56"/>
      <c r="M401" s="56"/>
      <c r="N401" s="56">
        <v>10</v>
      </c>
      <c r="O401" s="56">
        <v>30</v>
      </c>
      <c r="P401" s="56"/>
      <c r="Q401" s="57"/>
      <c r="R401" s="72">
        <f t="shared" si="5"/>
        <v>191</v>
      </c>
      <c r="S401" s="8"/>
    </row>
    <row r="402" spans="1:19" ht="12.75">
      <c r="A402" s="4"/>
      <c r="B402" s="5"/>
      <c r="C402" s="6"/>
      <c r="D402" s="27">
        <v>2012</v>
      </c>
      <c r="E402" s="27"/>
      <c r="F402" s="55">
        <v>5</v>
      </c>
      <c r="G402" s="56"/>
      <c r="H402" s="56"/>
      <c r="I402" s="56"/>
      <c r="J402" s="56"/>
      <c r="K402" s="56"/>
      <c r="L402" s="56"/>
      <c r="M402" s="56">
        <v>34</v>
      </c>
      <c r="N402" s="56"/>
      <c r="O402" s="56">
        <v>36</v>
      </c>
      <c r="P402" s="56"/>
      <c r="Q402" s="57"/>
      <c r="R402" s="72">
        <f t="shared" si="5"/>
        <v>75</v>
      </c>
      <c r="S402" s="8"/>
    </row>
    <row r="403" spans="1:19" ht="12.75">
      <c r="A403" s="9"/>
      <c r="B403" s="10"/>
      <c r="C403" s="11"/>
      <c r="D403" s="12">
        <v>2013</v>
      </c>
      <c r="E403" s="12"/>
      <c r="F403" s="61"/>
      <c r="G403" s="62"/>
      <c r="H403" s="62"/>
      <c r="I403" s="62">
        <v>17</v>
      </c>
      <c r="J403" s="62"/>
      <c r="K403" s="62"/>
      <c r="L403" s="62">
        <v>50</v>
      </c>
      <c r="M403" s="62">
        <v>20</v>
      </c>
      <c r="N403" s="62">
        <v>20</v>
      </c>
      <c r="O403" s="62"/>
      <c r="P403" s="62"/>
      <c r="Q403" s="63"/>
      <c r="R403" s="72">
        <f t="shared" si="5"/>
        <v>107</v>
      </c>
      <c r="S403" s="14"/>
    </row>
    <row r="404" spans="1:19" ht="13.5" thickBot="1">
      <c r="A404" s="15"/>
      <c r="B404" s="16"/>
      <c r="C404" s="17"/>
      <c r="D404" s="18"/>
      <c r="E404" s="18"/>
      <c r="F404" s="58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60"/>
      <c r="R404" s="19"/>
      <c r="S404" s="71">
        <f>SUM(R399:R403)/5</f>
        <v>89.2</v>
      </c>
    </row>
    <row r="405" spans="1:19" ht="13.5" thickTop="1">
      <c r="A405" s="4" t="s">
        <v>122</v>
      </c>
      <c r="B405" s="5"/>
      <c r="C405" s="6"/>
      <c r="D405" s="22">
        <v>2009</v>
      </c>
      <c r="E405" s="22" t="s">
        <v>14</v>
      </c>
      <c r="F405" s="52"/>
      <c r="G405" s="53"/>
      <c r="H405" s="53"/>
      <c r="I405" s="53"/>
      <c r="J405" s="53"/>
      <c r="K405" s="53"/>
      <c r="L405" s="53"/>
      <c r="M405" s="53"/>
      <c r="N405" s="53">
        <v>10</v>
      </c>
      <c r="O405" s="53">
        <v>4</v>
      </c>
      <c r="P405" s="53"/>
      <c r="Q405" s="54"/>
      <c r="R405" s="72">
        <f t="shared" si="5"/>
        <v>14</v>
      </c>
      <c r="S405" s="8"/>
    </row>
    <row r="406" spans="1:19" ht="12.75">
      <c r="A406" s="4"/>
      <c r="B406" s="5"/>
      <c r="C406" s="6"/>
      <c r="D406" s="27">
        <v>2010</v>
      </c>
      <c r="E406" s="27"/>
      <c r="F406" s="55"/>
      <c r="G406" s="56"/>
      <c r="H406" s="56"/>
      <c r="I406" s="56"/>
      <c r="J406" s="56"/>
      <c r="K406" s="56"/>
      <c r="L406" s="56"/>
      <c r="M406" s="56"/>
      <c r="N406" s="56"/>
      <c r="O406" s="56">
        <v>15</v>
      </c>
      <c r="P406" s="56">
        <v>20</v>
      </c>
      <c r="Q406" s="57"/>
      <c r="R406" s="72">
        <f t="shared" si="5"/>
        <v>35</v>
      </c>
      <c r="S406" s="8"/>
    </row>
    <row r="407" spans="1:19" ht="12.75">
      <c r="A407" s="4"/>
      <c r="B407" s="5"/>
      <c r="C407" s="6"/>
      <c r="D407" s="27">
        <v>2011</v>
      </c>
      <c r="E407" s="27"/>
      <c r="F407" s="55"/>
      <c r="G407" s="56"/>
      <c r="H407" s="56">
        <v>5</v>
      </c>
      <c r="I407" s="56"/>
      <c r="J407" s="56"/>
      <c r="K407" s="56"/>
      <c r="L407" s="56"/>
      <c r="M407" s="56"/>
      <c r="N407" s="56"/>
      <c r="O407" s="56"/>
      <c r="P407" s="56"/>
      <c r="Q407" s="57"/>
      <c r="R407" s="72">
        <f t="shared" si="5"/>
        <v>5</v>
      </c>
      <c r="S407" s="8"/>
    </row>
    <row r="408" spans="1:19" ht="12.75">
      <c r="A408" s="4"/>
      <c r="B408" s="5"/>
      <c r="C408" s="6"/>
      <c r="D408" s="27">
        <v>2012</v>
      </c>
      <c r="E408" s="27"/>
      <c r="F408" s="55"/>
      <c r="G408" s="56"/>
      <c r="H408" s="56"/>
      <c r="I408" s="56">
        <v>2</v>
      </c>
      <c r="J408" s="56">
        <v>10</v>
      </c>
      <c r="K408" s="56">
        <v>10</v>
      </c>
      <c r="L408" s="56"/>
      <c r="M408" s="56"/>
      <c r="N408" s="56"/>
      <c r="O408" s="56">
        <v>8</v>
      </c>
      <c r="P408" s="56"/>
      <c r="Q408" s="57"/>
      <c r="R408" s="72">
        <f t="shared" si="5"/>
        <v>30</v>
      </c>
      <c r="S408" s="8"/>
    </row>
    <row r="409" spans="1:19" ht="12.75">
      <c r="A409" s="9"/>
      <c r="B409" s="10"/>
      <c r="C409" s="11"/>
      <c r="D409" s="12">
        <v>2013</v>
      </c>
      <c r="E409" s="12"/>
      <c r="F409" s="61"/>
      <c r="G409" s="62">
        <v>3</v>
      </c>
      <c r="H409" s="62"/>
      <c r="I409" s="62"/>
      <c r="J409" s="62"/>
      <c r="K409" s="62"/>
      <c r="L409" s="62">
        <v>12</v>
      </c>
      <c r="M409" s="62"/>
      <c r="N409" s="62"/>
      <c r="O409" s="62">
        <v>7</v>
      </c>
      <c r="P409" s="62"/>
      <c r="Q409" s="63"/>
      <c r="R409" s="72">
        <f t="shared" si="5"/>
        <v>22</v>
      </c>
      <c r="S409" s="14"/>
    </row>
    <row r="410" spans="1:19" ht="13.5" thickBot="1">
      <c r="A410" s="15"/>
      <c r="B410" s="16"/>
      <c r="C410" s="17"/>
      <c r="D410" s="18"/>
      <c r="E410" s="18"/>
      <c r="F410" s="58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60"/>
      <c r="R410" s="19"/>
      <c r="S410" s="71">
        <f>SUM(R405:R409)/5</f>
        <v>21.2</v>
      </c>
    </row>
    <row r="411" spans="1:19" ht="14.25" thickBot="1" thickTop="1">
      <c r="A411" s="36" t="s">
        <v>17</v>
      </c>
      <c r="B411" s="37"/>
      <c r="C411" s="38"/>
      <c r="D411" s="39" t="s">
        <v>1</v>
      </c>
      <c r="E411" s="39" t="s">
        <v>18</v>
      </c>
      <c r="F411" s="39" t="s">
        <v>2</v>
      </c>
      <c r="G411" s="40" t="s">
        <v>3</v>
      </c>
      <c r="H411" s="41" t="s">
        <v>4</v>
      </c>
      <c r="I411" s="41" t="s">
        <v>5</v>
      </c>
      <c r="J411" s="41" t="s">
        <v>6</v>
      </c>
      <c r="K411" s="41" t="s">
        <v>7</v>
      </c>
      <c r="L411" s="41" t="s">
        <v>8</v>
      </c>
      <c r="M411" s="41" t="s">
        <v>9</v>
      </c>
      <c r="N411" s="41" t="s">
        <v>10</v>
      </c>
      <c r="O411" s="41" t="s">
        <v>13</v>
      </c>
      <c r="P411" s="41" t="s">
        <v>11</v>
      </c>
      <c r="Q411" s="41" t="s">
        <v>12</v>
      </c>
      <c r="R411" s="42" t="s">
        <v>15</v>
      </c>
      <c r="S411" s="33" t="s">
        <v>16</v>
      </c>
    </row>
    <row r="412" spans="1:19" ht="13.5" thickTop="1">
      <c r="A412" s="4" t="s">
        <v>19</v>
      </c>
      <c r="B412" s="5"/>
      <c r="C412" s="6"/>
      <c r="D412" s="22">
        <v>2009</v>
      </c>
      <c r="E412" s="22" t="s">
        <v>20</v>
      </c>
      <c r="F412" s="23">
        <v>172</v>
      </c>
      <c r="G412" s="24">
        <v>140</v>
      </c>
      <c r="H412" s="24">
        <v>134.5</v>
      </c>
      <c r="I412" s="24">
        <v>123</v>
      </c>
      <c r="J412" s="24">
        <v>157</v>
      </c>
      <c r="K412" s="24">
        <v>149</v>
      </c>
      <c r="L412" s="24">
        <v>119.5</v>
      </c>
      <c r="M412" s="24">
        <v>164</v>
      </c>
      <c r="N412" s="24">
        <v>141.5</v>
      </c>
      <c r="O412" s="24">
        <v>172</v>
      </c>
      <c r="P412" s="24">
        <v>91</v>
      </c>
      <c r="Q412" s="25">
        <v>90</v>
      </c>
      <c r="R412" s="26">
        <f>SUM(F412:Q412)</f>
        <v>1653.5</v>
      </c>
      <c r="S412" s="8"/>
    </row>
    <row r="413" spans="1:19" ht="12.75">
      <c r="A413" s="4"/>
      <c r="B413" s="5"/>
      <c r="C413" s="6"/>
      <c r="D413" s="27">
        <v>2010</v>
      </c>
      <c r="E413" s="27"/>
      <c r="F413" s="28">
        <v>101.5</v>
      </c>
      <c r="G413" s="29">
        <v>113.5</v>
      </c>
      <c r="H413" s="29">
        <v>131.5</v>
      </c>
      <c r="I413" s="29">
        <v>133.5</v>
      </c>
      <c r="J413" s="29">
        <v>156</v>
      </c>
      <c r="K413" s="29">
        <v>120.5</v>
      </c>
      <c r="L413" s="29">
        <v>80</v>
      </c>
      <c r="M413" s="29">
        <v>191.5</v>
      </c>
      <c r="N413" s="29">
        <v>128.5</v>
      </c>
      <c r="O413" s="29">
        <v>157</v>
      </c>
      <c r="P413" s="29">
        <v>93.5</v>
      </c>
      <c r="Q413" s="30">
        <v>56</v>
      </c>
      <c r="R413" s="31">
        <f>SUM(F413:Q413)</f>
        <v>1463</v>
      </c>
      <c r="S413" s="8"/>
    </row>
    <row r="414" spans="1:19" ht="12.75">
      <c r="A414" s="4"/>
      <c r="B414" s="5"/>
      <c r="C414" s="6"/>
      <c r="D414" s="27">
        <v>2011</v>
      </c>
      <c r="E414" s="27"/>
      <c r="F414" s="28">
        <v>88</v>
      </c>
      <c r="G414" s="29">
        <v>135</v>
      </c>
      <c r="H414" s="29">
        <v>129.5</v>
      </c>
      <c r="I414" s="29">
        <v>145</v>
      </c>
      <c r="J414" s="29">
        <v>181</v>
      </c>
      <c r="K414" s="29">
        <v>146</v>
      </c>
      <c r="L414" s="29">
        <v>99</v>
      </c>
      <c r="M414" s="29">
        <v>148</v>
      </c>
      <c r="N414" s="29">
        <v>142</v>
      </c>
      <c r="O414" s="29">
        <v>148</v>
      </c>
      <c r="P414" s="29">
        <v>105</v>
      </c>
      <c r="Q414" s="30">
        <v>117</v>
      </c>
      <c r="R414" s="31">
        <f>SUM(F414:Q414)</f>
        <v>1583.5</v>
      </c>
      <c r="S414" s="8"/>
    </row>
    <row r="415" spans="1:19" ht="12.75">
      <c r="A415" s="4"/>
      <c r="B415" s="5"/>
      <c r="C415" s="6"/>
      <c r="D415" s="27">
        <v>2012</v>
      </c>
      <c r="E415" s="27"/>
      <c r="F415" s="28">
        <v>145</v>
      </c>
      <c r="G415" s="29">
        <v>140.5</v>
      </c>
      <c r="H415" s="29">
        <v>147</v>
      </c>
      <c r="I415" s="29">
        <v>164</v>
      </c>
      <c r="J415" s="29">
        <v>156</v>
      </c>
      <c r="K415" s="29">
        <v>169</v>
      </c>
      <c r="L415" s="29">
        <v>170</v>
      </c>
      <c r="M415" s="29">
        <v>140</v>
      </c>
      <c r="N415" s="29">
        <v>201</v>
      </c>
      <c r="O415" s="29">
        <v>195</v>
      </c>
      <c r="P415" s="29">
        <v>116.5</v>
      </c>
      <c r="Q415" s="30">
        <v>150</v>
      </c>
      <c r="R415" s="31">
        <f>SUM(F415:Q415)</f>
        <v>1894</v>
      </c>
      <c r="S415" s="8"/>
    </row>
    <row r="416" spans="1:19" ht="12.75">
      <c r="A416" s="9"/>
      <c r="B416" s="10"/>
      <c r="C416" s="11"/>
      <c r="D416" s="27">
        <v>2013</v>
      </c>
      <c r="E416" s="27"/>
      <c r="F416" s="28">
        <v>141</v>
      </c>
      <c r="G416" s="29">
        <v>113</v>
      </c>
      <c r="H416" s="29">
        <v>125</v>
      </c>
      <c r="I416" s="29">
        <v>157.5</v>
      </c>
      <c r="J416" s="29">
        <v>138</v>
      </c>
      <c r="K416" s="29">
        <v>166</v>
      </c>
      <c r="L416" s="29">
        <v>150.5</v>
      </c>
      <c r="M416" s="29">
        <v>128.5</v>
      </c>
      <c r="N416" s="29">
        <v>162</v>
      </c>
      <c r="O416" s="29">
        <v>171</v>
      </c>
      <c r="P416" s="29"/>
      <c r="Q416" s="30"/>
      <c r="R416" s="31">
        <f>SUM(F416:Q416)</f>
        <v>1452.5</v>
      </c>
      <c r="S416" s="14"/>
    </row>
    <row r="417" spans="1:19" ht="13.5" thickBot="1">
      <c r="A417" s="15"/>
      <c r="B417" s="16"/>
      <c r="C417" s="17"/>
      <c r="D417" s="18"/>
      <c r="E417" s="18"/>
      <c r="F417" s="19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1"/>
      <c r="R417" s="19"/>
      <c r="S417" s="32">
        <f>SUM(R412:R416)/5</f>
        <v>1609.3</v>
      </c>
    </row>
    <row r="418" spans="1:19" ht="13.5" thickTop="1">
      <c r="A418" s="4" t="s">
        <v>21</v>
      </c>
      <c r="B418" s="5"/>
      <c r="C418" s="6"/>
      <c r="D418" s="22">
        <v>2009</v>
      </c>
      <c r="E418" s="22" t="s">
        <v>20</v>
      </c>
      <c r="F418" s="23">
        <v>63</v>
      </c>
      <c r="G418" s="24">
        <v>51.5</v>
      </c>
      <c r="H418" s="24">
        <v>71.5</v>
      </c>
      <c r="I418" s="24">
        <v>85</v>
      </c>
      <c r="J418" s="24">
        <v>67</v>
      </c>
      <c r="K418" s="24">
        <v>81</v>
      </c>
      <c r="L418" s="24">
        <v>64</v>
      </c>
      <c r="M418" s="24">
        <v>56</v>
      </c>
      <c r="N418" s="24">
        <v>56</v>
      </c>
      <c r="O418" s="24">
        <v>70</v>
      </c>
      <c r="P418" s="24">
        <v>58</v>
      </c>
      <c r="Q418" s="25">
        <v>39</v>
      </c>
      <c r="R418" s="26">
        <f>SUM(F418:Q418)</f>
        <v>762</v>
      </c>
      <c r="S418" s="8"/>
    </row>
    <row r="419" spans="1:19" ht="12.75">
      <c r="A419" s="4"/>
      <c r="B419" s="5"/>
      <c r="C419" s="6"/>
      <c r="D419" s="27">
        <v>2010</v>
      </c>
      <c r="E419" s="27"/>
      <c r="F419" s="28">
        <v>60</v>
      </c>
      <c r="G419" s="29">
        <v>58</v>
      </c>
      <c r="H419" s="29">
        <v>57</v>
      </c>
      <c r="I419" s="29">
        <v>57</v>
      </c>
      <c r="J419" s="29">
        <v>46.5</v>
      </c>
      <c r="K419" s="29">
        <v>44</v>
      </c>
      <c r="L419" s="29">
        <v>36</v>
      </c>
      <c r="M419" s="29">
        <v>63</v>
      </c>
      <c r="N419" s="29">
        <v>54.5</v>
      </c>
      <c r="O419" s="29">
        <v>69</v>
      </c>
      <c r="P419" s="29">
        <v>49.5</v>
      </c>
      <c r="Q419" s="30">
        <v>25</v>
      </c>
      <c r="R419" s="31">
        <f>SUM(F419:Q419)</f>
        <v>619.5</v>
      </c>
      <c r="S419" s="8"/>
    </row>
    <row r="420" spans="1:19" ht="12.75">
      <c r="A420" s="4"/>
      <c r="B420" s="5"/>
      <c r="C420" s="6"/>
      <c r="D420" s="27">
        <v>2011</v>
      </c>
      <c r="E420" s="27"/>
      <c r="F420" s="28">
        <v>51.5</v>
      </c>
      <c r="G420" s="29">
        <v>86</v>
      </c>
      <c r="H420" s="29">
        <v>73</v>
      </c>
      <c r="I420" s="29">
        <v>66.5</v>
      </c>
      <c r="J420" s="29">
        <v>63</v>
      </c>
      <c r="K420" s="29">
        <v>48</v>
      </c>
      <c r="L420" s="29">
        <v>46</v>
      </c>
      <c r="M420" s="29">
        <v>59.5</v>
      </c>
      <c r="N420" s="29">
        <v>58</v>
      </c>
      <c r="O420" s="29">
        <v>56</v>
      </c>
      <c r="P420" s="29">
        <v>48</v>
      </c>
      <c r="Q420" s="30">
        <v>59</v>
      </c>
      <c r="R420" s="31">
        <f>SUM(F420:Q420)</f>
        <v>714.5</v>
      </c>
      <c r="S420" s="8"/>
    </row>
    <row r="421" spans="1:19" ht="12.75">
      <c r="A421" s="4"/>
      <c r="B421" s="5"/>
      <c r="C421" s="6"/>
      <c r="D421" s="27">
        <v>2012</v>
      </c>
      <c r="E421" s="27"/>
      <c r="F421" s="28">
        <v>68.5</v>
      </c>
      <c r="G421" s="29">
        <v>69</v>
      </c>
      <c r="H421" s="29">
        <v>76</v>
      </c>
      <c r="I421" s="29">
        <v>68</v>
      </c>
      <c r="J421" s="29">
        <v>88.5</v>
      </c>
      <c r="K421" s="29">
        <v>67.5</v>
      </c>
      <c r="L421" s="29">
        <v>59</v>
      </c>
      <c r="M421" s="29">
        <v>72</v>
      </c>
      <c r="N421" s="29">
        <v>77</v>
      </c>
      <c r="O421" s="29">
        <v>88</v>
      </c>
      <c r="P421" s="29">
        <v>72</v>
      </c>
      <c r="Q421" s="30">
        <v>46.5</v>
      </c>
      <c r="R421" s="31">
        <f>SUM(F421:Q421)</f>
        <v>852</v>
      </c>
      <c r="S421" s="8"/>
    </row>
    <row r="422" spans="1:19" ht="12.75">
      <c r="A422" s="9"/>
      <c r="B422" s="10"/>
      <c r="C422" s="11"/>
      <c r="D422" s="27">
        <v>2013</v>
      </c>
      <c r="E422" s="27"/>
      <c r="F422" s="28">
        <v>80.5</v>
      </c>
      <c r="G422" s="29">
        <v>52.5</v>
      </c>
      <c r="H422" s="29">
        <v>68.5</v>
      </c>
      <c r="I422" s="29">
        <v>80.5</v>
      </c>
      <c r="J422" s="29">
        <v>71</v>
      </c>
      <c r="K422" s="29">
        <v>81</v>
      </c>
      <c r="L422" s="29">
        <v>76</v>
      </c>
      <c r="M422" s="29">
        <v>45.5</v>
      </c>
      <c r="N422" s="29">
        <v>69</v>
      </c>
      <c r="O422" s="29">
        <v>83.5</v>
      </c>
      <c r="P422" s="29"/>
      <c r="Q422" s="30"/>
      <c r="R422" s="31">
        <f>SUM(F422:Q422)</f>
        <v>708</v>
      </c>
      <c r="S422" s="14"/>
    </row>
    <row r="423" spans="1:19" ht="13.5" thickBot="1">
      <c r="A423" s="15"/>
      <c r="B423" s="16"/>
      <c r="C423" s="17"/>
      <c r="D423" s="18"/>
      <c r="E423" s="18"/>
      <c r="F423" s="19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1"/>
      <c r="R423" s="19"/>
      <c r="S423" s="32">
        <f>SUM(R418:R422)/5</f>
        <v>731.2</v>
      </c>
    </row>
    <row r="424" spans="1:19" ht="13.5" thickTop="1">
      <c r="A424" s="4" t="s">
        <v>22</v>
      </c>
      <c r="B424" s="5"/>
      <c r="C424" s="6"/>
      <c r="D424" s="22">
        <v>2009</v>
      </c>
      <c r="E424" s="22" t="s">
        <v>23</v>
      </c>
      <c r="F424" s="23">
        <v>383</v>
      </c>
      <c r="G424" s="45">
        <v>333</v>
      </c>
      <c r="H424" s="24">
        <v>338</v>
      </c>
      <c r="I424" s="24">
        <v>412</v>
      </c>
      <c r="J424" s="24">
        <v>290</v>
      </c>
      <c r="K424" s="24">
        <v>427</v>
      </c>
      <c r="L424" s="24">
        <v>324</v>
      </c>
      <c r="M424" s="24">
        <v>373</v>
      </c>
      <c r="N424" s="24">
        <v>347</v>
      </c>
      <c r="O424" s="24">
        <v>459</v>
      </c>
      <c r="P424" s="24">
        <v>356</v>
      </c>
      <c r="Q424" s="25">
        <v>208</v>
      </c>
      <c r="R424" s="26">
        <f>SUM(F424:Q424)</f>
        <v>4250</v>
      </c>
      <c r="S424" s="8"/>
    </row>
    <row r="425" spans="1:19" ht="12.75">
      <c r="A425" s="4"/>
      <c r="B425" s="5"/>
      <c r="C425" s="6"/>
      <c r="D425" s="27">
        <v>2010</v>
      </c>
      <c r="E425" s="27"/>
      <c r="F425" s="28">
        <v>365</v>
      </c>
      <c r="G425" s="29">
        <v>388</v>
      </c>
      <c r="H425" s="29">
        <v>377</v>
      </c>
      <c r="I425" s="29">
        <v>403</v>
      </c>
      <c r="J425" s="29">
        <v>371</v>
      </c>
      <c r="K425" s="29">
        <v>289</v>
      </c>
      <c r="L425" s="29">
        <v>218</v>
      </c>
      <c r="M425" s="29">
        <v>480</v>
      </c>
      <c r="N425" s="29">
        <v>313</v>
      </c>
      <c r="O425" s="29">
        <v>348</v>
      </c>
      <c r="P425" s="29">
        <v>270</v>
      </c>
      <c r="Q425" s="30">
        <v>101</v>
      </c>
      <c r="R425" s="31">
        <f>SUM(F425:Q425)</f>
        <v>3923</v>
      </c>
      <c r="S425" s="8"/>
    </row>
    <row r="426" spans="1:19" ht="12.75">
      <c r="A426" s="4"/>
      <c r="B426" s="5"/>
      <c r="C426" s="6"/>
      <c r="D426" s="27">
        <v>2011</v>
      </c>
      <c r="E426" s="27"/>
      <c r="F426" s="28">
        <v>229</v>
      </c>
      <c r="G426" s="29">
        <v>440</v>
      </c>
      <c r="H426" s="29">
        <v>315</v>
      </c>
      <c r="I426" s="29">
        <v>423</v>
      </c>
      <c r="J426" s="29">
        <v>384</v>
      </c>
      <c r="K426" s="29">
        <v>327</v>
      </c>
      <c r="L426" s="29">
        <v>315</v>
      </c>
      <c r="M426" s="29">
        <v>373</v>
      </c>
      <c r="N426" s="29">
        <v>364</v>
      </c>
      <c r="O426" s="29">
        <v>350</v>
      </c>
      <c r="P426" s="29">
        <v>313</v>
      </c>
      <c r="Q426" s="30">
        <v>329</v>
      </c>
      <c r="R426" s="31">
        <f>SUM(F426:Q426)</f>
        <v>4162</v>
      </c>
      <c r="S426" s="8"/>
    </row>
    <row r="427" spans="1:19" ht="12.75">
      <c r="A427" s="4"/>
      <c r="B427" s="5"/>
      <c r="C427" s="6"/>
      <c r="D427" s="27">
        <v>2012</v>
      </c>
      <c r="E427" s="27"/>
      <c r="F427" s="28">
        <v>356</v>
      </c>
      <c r="G427" s="29">
        <v>299</v>
      </c>
      <c r="H427" s="29">
        <v>386</v>
      </c>
      <c r="I427" s="29">
        <v>339</v>
      </c>
      <c r="J427" s="29">
        <v>417</v>
      </c>
      <c r="K427" s="29">
        <v>354</v>
      </c>
      <c r="L427" s="29">
        <v>322</v>
      </c>
      <c r="M427" s="29">
        <v>377</v>
      </c>
      <c r="N427" s="29">
        <v>354</v>
      </c>
      <c r="O427" s="29">
        <v>384</v>
      </c>
      <c r="P427" s="29">
        <v>299</v>
      </c>
      <c r="Q427" s="30">
        <v>168</v>
      </c>
      <c r="R427" s="31">
        <f>SUM(F427:Q427)</f>
        <v>4055</v>
      </c>
      <c r="S427" s="8"/>
    </row>
    <row r="428" spans="1:19" ht="12.75">
      <c r="A428" s="9"/>
      <c r="B428" s="10"/>
      <c r="C428" s="11"/>
      <c r="D428" s="27">
        <v>2013</v>
      </c>
      <c r="E428" s="27"/>
      <c r="F428" s="28">
        <v>367</v>
      </c>
      <c r="G428" s="29">
        <v>235</v>
      </c>
      <c r="H428" s="29">
        <v>252</v>
      </c>
      <c r="I428" s="29">
        <v>368</v>
      </c>
      <c r="J428" s="29">
        <v>288</v>
      </c>
      <c r="K428" s="29">
        <v>386</v>
      </c>
      <c r="L428" s="29">
        <v>314</v>
      </c>
      <c r="M428" s="29">
        <v>386</v>
      </c>
      <c r="N428" s="29">
        <v>323</v>
      </c>
      <c r="O428" s="29">
        <v>363</v>
      </c>
      <c r="P428" s="29"/>
      <c r="Q428" s="30"/>
      <c r="R428" s="31">
        <f>SUM(F428:Q428)</f>
        <v>3282</v>
      </c>
      <c r="S428" s="14"/>
    </row>
    <row r="429" spans="1:19" ht="13.5" thickBot="1">
      <c r="A429" s="15"/>
      <c r="B429" s="16"/>
      <c r="C429" s="17"/>
      <c r="D429" s="18"/>
      <c r="E429" s="18"/>
      <c r="F429" s="19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1"/>
      <c r="R429" s="19"/>
      <c r="S429" s="32">
        <f>SUM(R424:R428)/5</f>
        <v>3934.4</v>
      </c>
    </row>
    <row r="430" spans="1:19" ht="13.5" thickTop="1">
      <c r="A430" s="4" t="s">
        <v>24</v>
      </c>
      <c r="B430" s="5"/>
      <c r="C430" s="6"/>
      <c r="D430" s="22">
        <v>2009</v>
      </c>
      <c r="E430" s="22" t="s">
        <v>23</v>
      </c>
      <c r="F430" s="23">
        <v>76</v>
      </c>
      <c r="G430" s="45">
        <v>0</v>
      </c>
      <c r="H430" s="24">
        <v>0</v>
      </c>
      <c r="I430" s="24">
        <v>0</v>
      </c>
      <c r="J430" s="24">
        <v>0</v>
      </c>
      <c r="K430" s="24">
        <v>0</v>
      </c>
      <c r="L430" s="24">
        <v>162</v>
      </c>
      <c r="M430" s="24">
        <v>134</v>
      </c>
      <c r="N430" s="24">
        <v>320</v>
      </c>
      <c r="O430" s="24">
        <v>350</v>
      </c>
      <c r="P430" s="24">
        <v>420</v>
      </c>
      <c r="Q430" s="25">
        <v>360</v>
      </c>
      <c r="R430" s="26">
        <f>SUM(F430:Q430)</f>
        <v>1822</v>
      </c>
      <c r="S430" s="8"/>
    </row>
    <row r="431" spans="1:19" ht="12.75">
      <c r="A431" s="43"/>
      <c r="B431" s="5"/>
      <c r="C431" s="6"/>
      <c r="D431" s="27">
        <v>2010</v>
      </c>
      <c r="E431" s="27"/>
      <c r="F431" s="28">
        <v>210</v>
      </c>
      <c r="G431" s="29">
        <v>180</v>
      </c>
      <c r="H431" s="29">
        <v>190</v>
      </c>
      <c r="I431" s="29">
        <v>210</v>
      </c>
      <c r="J431" s="29">
        <v>215</v>
      </c>
      <c r="K431" s="29">
        <v>217</v>
      </c>
      <c r="L431" s="29">
        <v>170</v>
      </c>
      <c r="M431" s="29">
        <v>290</v>
      </c>
      <c r="N431" s="29">
        <v>240</v>
      </c>
      <c r="O431" s="29">
        <v>232</v>
      </c>
      <c r="P431" s="29">
        <v>210</v>
      </c>
      <c r="Q431" s="30">
        <v>190</v>
      </c>
      <c r="R431" s="31">
        <f>SUM(F431:Q431)</f>
        <v>2554</v>
      </c>
      <c r="S431" s="8"/>
    </row>
    <row r="432" spans="1:19" ht="12.75">
      <c r="A432" s="4"/>
      <c r="B432" s="5"/>
      <c r="C432" s="6"/>
      <c r="D432" s="27">
        <v>2011</v>
      </c>
      <c r="E432" s="27"/>
      <c r="F432" s="28">
        <v>160</v>
      </c>
      <c r="G432" s="29">
        <v>149</v>
      </c>
      <c r="H432" s="29">
        <v>0</v>
      </c>
      <c r="I432" s="29">
        <v>194</v>
      </c>
      <c r="J432" s="29">
        <v>240</v>
      </c>
      <c r="K432" s="29">
        <v>210</v>
      </c>
      <c r="L432" s="29">
        <v>190</v>
      </c>
      <c r="M432" s="29">
        <v>208</v>
      </c>
      <c r="N432" s="29">
        <v>220</v>
      </c>
      <c r="O432" s="29">
        <v>192</v>
      </c>
      <c r="P432" s="29">
        <v>185</v>
      </c>
      <c r="Q432" s="30">
        <v>210</v>
      </c>
      <c r="R432" s="31">
        <f>SUM(F432:Q432)</f>
        <v>2158</v>
      </c>
      <c r="S432" s="8"/>
    </row>
    <row r="433" spans="1:19" ht="12.75">
      <c r="A433" s="4"/>
      <c r="B433" s="5"/>
      <c r="C433" s="6"/>
      <c r="D433" s="27">
        <v>2012</v>
      </c>
      <c r="E433" s="27"/>
      <c r="F433" s="28">
        <v>195</v>
      </c>
      <c r="G433" s="29">
        <v>217</v>
      </c>
      <c r="H433" s="29">
        <v>205</v>
      </c>
      <c r="I433" s="29">
        <v>198</v>
      </c>
      <c r="J433" s="29">
        <v>205</v>
      </c>
      <c r="K433" s="29">
        <v>186</v>
      </c>
      <c r="L433" s="29">
        <v>195</v>
      </c>
      <c r="M433" s="29">
        <v>201</v>
      </c>
      <c r="N433" s="29">
        <v>195</v>
      </c>
      <c r="O433" s="29">
        <v>210</v>
      </c>
      <c r="P433" s="29">
        <v>203</v>
      </c>
      <c r="Q433" s="30">
        <v>189</v>
      </c>
      <c r="R433" s="31">
        <f>SUM(F433:Q433)</f>
        <v>2399</v>
      </c>
      <c r="S433" s="8"/>
    </row>
    <row r="434" spans="1:19" ht="12.75">
      <c r="A434" s="9"/>
      <c r="B434" s="10"/>
      <c r="C434" s="11"/>
      <c r="D434" s="27">
        <v>2013</v>
      </c>
      <c r="E434" s="27"/>
      <c r="F434" s="28">
        <v>192</v>
      </c>
      <c r="G434" s="29">
        <v>181</v>
      </c>
      <c r="H434" s="29">
        <v>262</v>
      </c>
      <c r="I434" s="29">
        <v>187</v>
      </c>
      <c r="J434" s="29">
        <v>192</v>
      </c>
      <c r="K434" s="29">
        <v>207</v>
      </c>
      <c r="L434" s="29">
        <v>185</v>
      </c>
      <c r="M434" s="29">
        <v>242</v>
      </c>
      <c r="N434" s="29">
        <v>196</v>
      </c>
      <c r="O434" s="29">
        <v>187</v>
      </c>
      <c r="P434" s="29"/>
      <c r="Q434" s="30"/>
      <c r="R434" s="31">
        <f>SUM(F434:Q434)</f>
        <v>2031</v>
      </c>
      <c r="S434" s="14"/>
    </row>
    <row r="435" spans="1:19" ht="13.5" thickBot="1">
      <c r="A435" s="15"/>
      <c r="B435" s="16"/>
      <c r="C435" s="17"/>
      <c r="D435" s="18"/>
      <c r="E435" s="18"/>
      <c r="F435" s="19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1"/>
      <c r="R435" s="19"/>
      <c r="S435" s="32">
        <f>SUM(R430:R434)/5</f>
        <v>2192.8</v>
      </c>
    </row>
    <row r="436" spans="1:19" ht="13.5" thickTop="1">
      <c r="A436" s="4" t="s">
        <v>25</v>
      </c>
      <c r="B436" s="5"/>
      <c r="C436" s="6"/>
      <c r="D436" s="22">
        <v>2009</v>
      </c>
      <c r="E436" s="22" t="s">
        <v>20</v>
      </c>
      <c r="F436" s="23">
        <v>0</v>
      </c>
      <c r="G436" s="24">
        <v>0</v>
      </c>
      <c r="H436" s="24">
        <v>8</v>
      </c>
      <c r="I436" s="24">
        <v>2</v>
      </c>
      <c r="J436" s="24">
        <v>0</v>
      </c>
      <c r="K436" s="24">
        <v>4</v>
      </c>
      <c r="L436" s="24">
        <v>7</v>
      </c>
      <c r="M436" s="24">
        <v>5</v>
      </c>
      <c r="N436" s="24">
        <v>12</v>
      </c>
      <c r="O436" s="24">
        <v>16</v>
      </c>
      <c r="P436" s="24">
        <v>0</v>
      </c>
      <c r="Q436" s="25">
        <v>0</v>
      </c>
      <c r="R436" s="26">
        <f>SUM(F436:Q436)</f>
        <v>54</v>
      </c>
      <c r="S436" s="8"/>
    </row>
    <row r="437" spans="1:19" ht="12.75">
      <c r="A437" s="4"/>
      <c r="B437" s="5"/>
      <c r="C437" s="6"/>
      <c r="D437" s="27">
        <v>2010</v>
      </c>
      <c r="E437" s="27"/>
      <c r="F437" s="28">
        <v>0</v>
      </c>
      <c r="G437" s="29">
        <v>16</v>
      </c>
      <c r="H437" s="29">
        <v>48</v>
      </c>
      <c r="I437" s="29">
        <v>73.5</v>
      </c>
      <c r="J437" s="29">
        <v>14</v>
      </c>
      <c r="K437" s="29">
        <v>15</v>
      </c>
      <c r="L437" s="29">
        <v>0</v>
      </c>
      <c r="M437" s="29">
        <v>0</v>
      </c>
      <c r="N437" s="29">
        <v>12</v>
      </c>
      <c r="O437" s="29">
        <v>41</v>
      </c>
      <c r="P437" s="29">
        <v>4</v>
      </c>
      <c r="Q437" s="30">
        <v>5</v>
      </c>
      <c r="R437" s="31">
        <f>SUM(F437:Q437)</f>
        <v>228.5</v>
      </c>
      <c r="S437" s="8"/>
    </row>
    <row r="438" spans="1:19" ht="12.75">
      <c r="A438" s="4"/>
      <c r="B438" s="5"/>
      <c r="C438" s="6"/>
      <c r="D438" s="27">
        <v>2011</v>
      </c>
      <c r="E438" s="27"/>
      <c r="F438" s="28">
        <v>63</v>
      </c>
      <c r="G438" s="29">
        <v>163</v>
      </c>
      <c r="H438" s="29">
        <v>74</v>
      </c>
      <c r="I438" s="29">
        <v>43</v>
      </c>
      <c r="J438" s="29">
        <v>38</v>
      </c>
      <c r="K438" s="29">
        <v>89</v>
      </c>
      <c r="L438" s="29">
        <v>12</v>
      </c>
      <c r="M438" s="29">
        <v>59</v>
      </c>
      <c r="N438" s="29">
        <v>254</v>
      </c>
      <c r="O438" s="29">
        <v>24</v>
      </c>
      <c r="P438" s="29">
        <v>33</v>
      </c>
      <c r="Q438" s="30">
        <v>166</v>
      </c>
      <c r="R438" s="31">
        <f>SUM(F438:Q438)</f>
        <v>1018</v>
      </c>
      <c r="S438" s="8"/>
    </row>
    <row r="439" spans="1:19" ht="12.75">
      <c r="A439" s="4"/>
      <c r="B439" s="5"/>
      <c r="C439" s="6"/>
      <c r="D439" s="27">
        <v>2012</v>
      </c>
      <c r="E439" s="27"/>
      <c r="F439" s="28">
        <v>64</v>
      </c>
      <c r="G439" s="29">
        <v>0</v>
      </c>
      <c r="H439" s="29">
        <v>24</v>
      </c>
      <c r="I439" s="29">
        <v>8</v>
      </c>
      <c r="J439" s="29">
        <v>8</v>
      </c>
      <c r="K439" s="29">
        <v>8</v>
      </c>
      <c r="L439" s="29">
        <v>0</v>
      </c>
      <c r="M439" s="29">
        <v>0</v>
      </c>
      <c r="N439" s="29">
        <v>18</v>
      </c>
      <c r="O439" s="29">
        <v>19.5</v>
      </c>
      <c r="P439" s="29">
        <v>0</v>
      </c>
      <c r="Q439" s="30">
        <v>0</v>
      </c>
      <c r="R439" s="31">
        <f>SUM(F439:Q439)</f>
        <v>149.5</v>
      </c>
      <c r="S439" s="8"/>
    </row>
    <row r="440" spans="1:19" ht="12.75">
      <c r="A440" s="9"/>
      <c r="B440" s="10"/>
      <c r="C440" s="11"/>
      <c r="D440" s="27">
        <v>2013</v>
      </c>
      <c r="E440" s="27"/>
      <c r="F440" s="28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/>
      <c r="P440" s="29"/>
      <c r="Q440" s="30"/>
      <c r="R440" s="31">
        <f>SUM(F440:Q440)</f>
        <v>0</v>
      </c>
      <c r="S440" s="14"/>
    </row>
    <row r="441" spans="1:19" ht="13.5" thickBot="1">
      <c r="A441" s="15"/>
      <c r="B441" s="16"/>
      <c r="C441" s="17"/>
      <c r="D441" s="18"/>
      <c r="E441" s="18"/>
      <c r="F441" s="19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1"/>
      <c r="R441" s="19"/>
      <c r="S441" s="32">
        <f>SUM(R436:R440)/5</f>
        <v>290</v>
      </c>
    </row>
    <row r="442" spans="1:19" ht="13.5" thickTop="1">
      <c r="A442" s="47" t="s">
        <v>79</v>
      </c>
      <c r="B442" s="5"/>
      <c r="C442" s="6"/>
      <c r="D442" s="22">
        <v>2009</v>
      </c>
      <c r="E442" s="48" t="s">
        <v>20</v>
      </c>
      <c r="F442" s="23"/>
      <c r="G442" s="24"/>
      <c r="H442" s="45"/>
      <c r="I442" s="24"/>
      <c r="J442" s="24"/>
      <c r="K442" s="45"/>
      <c r="L442" s="24"/>
      <c r="M442" s="24"/>
      <c r="N442" s="24"/>
      <c r="O442" s="24"/>
      <c r="P442" s="24"/>
      <c r="Q442" s="25"/>
      <c r="R442" s="26"/>
      <c r="S442" s="8"/>
    </row>
    <row r="443" spans="1:19" ht="12.75">
      <c r="A443" s="4"/>
      <c r="B443" s="5"/>
      <c r="C443" s="6"/>
      <c r="D443" s="27">
        <v>2010</v>
      </c>
      <c r="E443" s="27"/>
      <c r="F443" s="28"/>
      <c r="G443" s="29"/>
      <c r="H443" s="29">
        <v>8</v>
      </c>
      <c r="I443" s="29"/>
      <c r="J443" s="29"/>
      <c r="K443" s="29">
        <v>3</v>
      </c>
      <c r="L443" s="29">
        <v>2</v>
      </c>
      <c r="M443" s="29"/>
      <c r="N443" s="29">
        <v>5</v>
      </c>
      <c r="O443" s="29">
        <v>10</v>
      </c>
      <c r="P443" s="29"/>
      <c r="Q443" s="30"/>
      <c r="R443" s="31">
        <f>SUM(F443:Q443)</f>
        <v>28</v>
      </c>
      <c r="S443" s="8"/>
    </row>
    <row r="444" spans="1:19" ht="12.75">
      <c r="A444" s="4"/>
      <c r="B444" s="5"/>
      <c r="C444" s="6"/>
      <c r="D444" s="27">
        <v>2011</v>
      </c>
      <c r="E444" s="27"/>
      <c r="F444" s="28"/>
      <c r="G444" s="29">
        <v>6</v>
      </c>
      <c r="H444" s="29"/>
      <c r="I444" s="29"/>
      <c r="J444" s="29"/>
      <c r="K444" s="29"/>
      <c r="L444" s="29"/>
      <c r="M444" s="29"/>
      <c r="N444" s="29"/>
      <c r="O444" s="29"/>
      <c r="P444" s="29"/>
      <c r="Q444" s="30">
        <v>5</v>
      </c>
      <c r="R444" s="31">
        <f>SUM(F444:Q444)</f>
        <v>11</v>
      </c>
      <c r="S444" s="8"/>
    </row>
    <row r="445" spans="1:19" ht="12.75">
      <c r="A445" s="4"/>
      <c r="B445" s="5"/>
      <c r="C445" s="6"/>
      <c r="D445" s="27">
        <v>2012</v>
      </c>
      <c r="E445" s="27"/>
      <c r="F445" s="28">
        <v>9</v>
      </c>
      <c r="G445" s="29"/>
      <c r="H445" s="29">
        <v>3</v>
      </c>
      <c r="I445" s="29">
        <v>1</v>
      </c>
      <c r="J445" s="29">
        <v>2</v>
      </c>
      <c r="K445" s="29">
        <v>3</v>
      </c>
      <c r="L445" s="29">
        <v>1</v>
      </c>
      <c r="M445" s="29">
        <v>2</v>
      </c>
      <c r="N445" s="29"/>
      <c r="O445" s="29">
        <v>4</v>
      </c>
      <c r="P445" s="29"/>
      <c r="Q445" s="30"/>
      <c r="R445" s="31">
        <f>SUM(F445:Q445)</f>
        <v>25</v>
      </c>
      <c r="S445" s="8"/>
    </row>
    <row r="446" spans="1:19" ht="12.75">
      <c r="A446" s="9"/>
      <c r="B446" s="10"/>
      <c r="C446" s="11"/>
      <c r="D446" s="27">
        <v>2013</v>
      </c>
      <c r="E446" s="27"/>
      <c r="F446" s="28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30"/>
      <c r="R446" s="31"/>
      <c r="S446" s="14"/>
    </row>
    <row r="447" spans="1:19" ht="13.5" thickBot="1">
      <c r="A447" s="15"/>
      <c r="B447" s="16"/>
      <c r="C447" s="17"/>
      <c r="D447" s="18"/>
      <c r="E447" s="18"/>
      <c r="F447" s="19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1"/>
      <c r="R447" s="19"/>
      <c r="S447" s="32">
        <v>22</v>
      </c>
    </row>
    <row r="448" spans="1:19" ht="13.5" thickTop="1">
      <c r="A448" s="4" t="s">
        <v>78</v>
      </c>
      <c r="B448" s="5"/>
      <c r="C448" s="6"/>
      <c r="D448" s="22">
        <v>2009</v>
      </c>
      <c r="E448" s="22" t="s">
        <v>20</v>
      </c>
      <c r="F448" s="23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5"/>
      <c r="R448" s="26"/>
      <c r="S448" s="8"/>
    </row>
    <row r="449" spans="1:19" ht="12.75">
      <c r="A449" s="4"/>
      <c r="B449" s="5"/>
      <c r="C449" s="6"/>
      <c r="D449" s="27">
        <v>2010</v>
      </c>
      <c r="E449" s="27"/>
      <c r="F449" s="28"/>
      <c r="G449" s="29"/>
      <c r="H449" s="29"/>
      <c r="I449" s="29"/>
      <c r="J449" s="29"/>
      <c r="K449" s="29">
        <v>5</v>
      </c>
      <c r="L449" s="29">
        <v>5</v>
      </c>
      <c r="M449" s="29">
        <v>5</v>
      </c>
      <c r="N449" s="29"/>
      <c r="O449" s="29">
        <v>3</v>
      </c>
      <c r="P449" s="29"/>
      <c r="Q449" s="30"/>
      <c r="R449" s="31">
        <f>SUM(F449:Q449)</f>
        <v>18</v>
      </c>
      <c r="S449" s="8"/>
    </row>
    <row r="450" spans="1:19" ht="12.75">
      <c r="A450" s="4"/>
      <c r="B450" s="5"/>
      <c r="C450" s="6"/>
      <c r="D450" s="27">
        <v>2011</v>
      </c>
      <c r="E450" s="27"/>
      <c r="F450" s="28"/>
      <c r="G450" s="29">
        <v>5</v>
      </c>
      <c r="H450" s="29"/>
      <c r="I450" s="29"/>
      <c r="J450" s="29">
        <v>11</v>
      </c>
      <c r="K450" s="29">
        <v>6</v>
      </c>
      <c r="L450" s="29">
        <v>11</v>
      </c>
      <c r="M450" s="29">
        <v>2</v>
      </c>
      <c r="N450" s="29">
        <v>9</v>
      </c>
      <c r="O450" s="29">
        <v>4</v>
      </c>
      <c r="P450" s="29"/>
      <c r="Q450" s="30">
        <v>3</v>
      </c>
      <c r="R450" s="31">
        <f>SUM(F450:Q450)</f>
        <v>51</v>
      </c>
      <c r="S450" s="8"/>
    </row>
    <row r="451" spans="1:19" ht="12.75">
      <c r="A451" s="4"/>
      <c r="B451" s="5"/>
      <c r="C451" s="6"/>
      <c r="D451" s="27">
        <v>2012</v>
      </c>
      <c r="E451" s="27"/>
      <c r="F451" s="28"/>
      <c r="G451" s="29"/>
      <c r="H451" s="29">
        <v>4</v>
      </c>
      <c r="I451" s="29">
        <v>9</v>
      </c>
      <c r="J451" s="29">
        <v>9.5</v>
      </c>
      <c r="K451" s="29">
        <v>9</v>
      </c>
      <c r="L451" s="29"/>
      <c r="M451" s="29">
        <v>1</v>
      </c>
      <c r="N451" s="29">
        <v>9</v>
      </c>
      <c r="O451" s="29">
        <v>8</v>
      </c>
      <c r="P451" s="29">
        <v>1.5</v>
      </c>
      <c r="Q451" s="30"/>
      <c r="R451" s="31">
        <f>SUM(F451:Q451)</f>
        <v>51</v>
      </c>
      <c r="S451" s="8"/>
    </row>
    <row r="452" spans="1:19" ht="12.75">
      <c r="A452" s="9"/>
      <c r="B452" s="10"/>
      <c r="C452" s="11"/>
      <c r="D452" s="27">
        <v>2013</v>
      </c>
      <c r="E452" s="27"/>
      <c r="F452" s="28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30"/>
      <c r="R452" s="31"/>
      <c r="S452" s="14"/>
    </row>
    <row r="453" spans="1:19" ht="13.5" thickBot="1">
      <c r="A453" s="15"/>
      <c r="B453" s="16"/>
      <c r="C453" s="17"/>
      <c r="D453" s="18"/>
      <c r="E453" s="18"/>
      <c r="F453" s="19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1"/>
      <c r="R453" s="19"/>
      <c r="S453" s="32">
        <v>45</v>
      </c>
    </row>
    <row r="454" ht="13.5" thickTop="1"/>
  </sheetData>
  <sheetProtection/>
  <printOptions/>
  <pageMargins left="0.787401575" right="0.787401575" top="0.984251969" bottom="0.984251969" header="0.4921259845" footer="0.492125984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mbezouska</dc:creator>
  <cp:keywords/>
  <dc:description/>
  <cp:lastModifiedBy>Rudolfová Eva, Ing.</cp:lastModifiedBy>
  <cp:lastPrinted>2014-03-18T12:03:41Z</cp:lastPrinted>
  <dcterms:created xsi:type="dcterms:W3CDTF">2013-11-20T06:21:25Z</dcterms:created>
  <dcterms:modified xsi:type="dcterms:W3CDTF">2014-07-24T11:56:37Z</dcterms:modified>
  <cp:category/>
  <cp:version/>
  <cp:contentType/>
  <cp:contentStatus/>
</cp:coreProperties>
</file>