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20" yWindow="360" windowWidth="12180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" i="1" l="1"/>
  <c r="D9" i="1" l="1"/>
  <c r="D8" i="1"/>
  <c r="G48" i="1" l="1"/>
  <c r="G34" i="1"/>
  <c r="G61" i="1"/>
  <c r="G82" i="1"/>
  <c r="G91" i="1"/>
  <c r="E106" i="1" l="1"/>
  <c r="E107" i="1"/>
  <c r="E105" i="1"/>
  <c r="E104" i="1"/>
  <c r="G110" i="1" s="1"/>
  <c r="G68" i="1" l="1"/>
  <c r="G69" i="1"/>
  <c r="G70" i="1"/>
  <c r="G71" i="1"/>
  <c r="G72" i="1"/>
  <c r="G73" i="1"/>
  <c r="G74" i="1"/>
  <c r="G75" i="1"/>
  <c r="G76" i="1"/>
  <c r="G77" i="1"/>
  <c r="G78" i="1"/>
  <c r="G79" i="1"/>
  <c r="G67" i="1"/>
  <c r="D96" i="1" l="1"/>
  <c r="G98" i="1" s="1"/>
  <c r="D58" i="1"/>
  <c r="D43" i="1"/>
  <c r="D44" i="1"/>
  <c r="D42" i="1"/>
  <c r="D46" i="1" l="1"/>
  <c r="F48" i="1"/>
  <c r="G19" i="1" l="1"/>
  <c r="G20" i="1"/>
  <c r="G21" i="1"/>
  <c r="G22" i="1"/>
  <c r="G18" i="1"/>
  <c r="D88" i="1"/>
  <c r="D54" i="1"/>
  <c r="D39" i="1"/>
  <c r="D28" i="1"/>
  <c r="D29" i="1"/>
  <c r="D30" i="1"/>
  <c r="D31" i="1"/>
  <c r="D27" i="1"/>
  <c r="F19" i="1"/>
  <c r="F20" i="1"/>
  <c r="F21" i="1"/>
  <c r="F22" i="1"/>
  <c r="F18" i="1"/>
  <c r="F23" i="1" l="1"/>
  <c r="D32" i="1"/>
  <c r="F61" i="1"/>
  <c r="G23" i="1"/>
  <c r="D10" i="1"/>
  <c r="G12" i="1" s="1"/>
  <c r="A120" i="1" l="1"/>
  <c r="F34" i="1"/>
  <c r="D120" i="1" l="1"/>
  <c r="E120" i="1" s="1"/>
  <c r="A124" i="1"/>
  <c r="D124" i="1" s="1"/>
  <c r="E124" i="1" s="1"/>
</calcChain>
</file>

<file path=xl/sharedStrings.xml><?xml version="1.0" encoding="utf-8"?>
<sst xmlns="http://schemas.openxmlformats.org/spreadsheetml/2006/main" count="156" uniqueCount="117">
  <si>
    <t>Příloha č. 2 smlouvy - tabulka pro zadání cen</t>
  </si>
  <si>
    <t>A - Směsný komunální odpad (SKO)</t>
  </si>
  <si>
    <t>Cena za jednu tunu</t>
  </si>
  <si>
    <t>týdenní</t>
  </si>
  <si>
    <t>Druh nádoby - objem v litrech</t>
  </si>
  <si>
    <t>Počet nádob</t>
  </si>
  <si>
    <t>Celková cena nájmu druhu nádoby za rok</t>
  </si>
  <si>
    <t>CENA CELKEM</t>
  </si>
  <si>
    <t>A CELKOVÁ PŘEDPOKLÁDANÁ CENA ZA SKO</t>
  </si>
  <si>
    <t>B SEPAROVANÝ ODPAD</t>
  </si>
  <si>
    <t>Druh odpadu</t>
  </si>
  <si>
    <t>Sklo bílé</t>
  </si>
  <si>
    <t>Sklo barevné</t>
  </si>
  <si>
    <t>PET + směsné plasty</t>
  </si>
  <si>
    <t>Nápojové kartony</t>
  </si>
  <si>
    <t>Papír</t>
  </si>
  <si>
    <t>Cyklus svozu</t>
  </si>
  <si>
    <t>měsíční</t>
  </si>
  <si>
    <t>Počet svozů za rok</t>
  </si>
  <si>
    <t>Cena za jeden svoz jedné nádoby</t>
  </si>
  <si>
    <t>Cena všech svozů druhu odpadu za rok</t>
  </si>
  <si>
    <t>Druh nádoby dle určeného odpadu</t>
  </si>
  <si>
    <t>Sklo bíle</t>
  </si>
  <si>
    <t>Cena za jednu nádobu za rok</t>
  </si>
  <si>
    <t>B CELKOVÁ PŘEDPOKLÁDANÁ HODNOTA ZA VSKO</t>
  </si>
  <si>
    <t>Cena za jeden svoz</t>
  </si>
  <si>
    <t>Celková cena za rok</t>
  </si>
  <si>
    <t>Cena za jeden svoz jednoho koše</t>
  </si>
  <si>
    <t>Počet košů</t>
  </si>
  <si>
    <t>Celková cena svozu odpadkových košů za rok</t>
  </si>
  <si>
    <t>Doplnění sáčků na psí exkrementy</t>
  </si>
  <si>
    <t>Počet doplnění za rok</t>
  </si>
  <si>
    <t>Celková cena doplnění za rok</t>
  </si>
  <si>
    <t>D - CELKOVÁ CENA ZA ODPADKOVÉ KOŠE A SÁČKY NA PSÍ EXKREMENTY</t>
  </si>
  <si>
    <t>D - Odpadkové koše a sáčky na psí exkrementy</t>
  </si>
  <si>
    <t>Výše DPH</t>
  </si>
  <si>
    <t>Sazba DPH</t>
  </si>
  <si>
    <t>Celková cena za rok s DPH</t>
  </si>
  <si>
    <t>Celková cena za 5 let s DPH</t>
  </si>
  <si>
    <t>Celková cena za svoz druhu odpadu za rok</t>
  </si>
  <si>
    <t>C - Cena za svoz pytlů v rámci programu "Čárové kódy"</t>
  </si>
  <si>
    <t>Počet zásobníků</t>
  </si>
  <si>
    <t>G - SVOZ VELKOOBJEMOVÉHO ODPADU</t>
  </si>
  <si>
    <t>E - CELKOVÁ PŘEDPOKLÁDANÁ CENA ZA PROVOZ SBĚROVÉHO DVORA ZA ROK</t>
  </si>
  <si>
    <t>G - VELKOOBJEMOVÝ ODPAD ZA ROK</t>
  </si>
  <si>
    <t>Předpokládaný počet tun za rok</t>
  </si>
  <si>
    <t>Druh odpadu - katal. Číslo</t>
  </si>
  <si>
    <t>08 01 11</t>
  </si>
  <si>
    <t>Kód odpadu</t>
  </si>
  <si>
    <t>15 02 02</t>
  </si>
  <si>
    <t>16 01 03</t>
  </si>
  <si>
    <t>16 06 01</t>
  </si>
  <si>
    <t>17 01 07</t>
  </si>
  <si>
    <t>17 05 04</t>
  </si>
  <si>
    <t>17 06 05</t>
  </si>
  <si>
    <t>20 01 21</t>
  </si>
  <si>
    <t>20 01 23</t>
  </si>
  <si>
    <t>20 01 35</t>
  </si>
  <si>
    <t>20 02 01.1</t>
  </si>
  <si>
    <t>20 02 01.2</t>
  </si>
  <si>
    <t>20 03 07</t>
  </si>
  <si>
    <t>N</t>
  </si>
  <si>
    <t>O</t>
  </si>
  <si>
    <t>Odpadní barvy a laky obsahující organická rozpouštědla nebo jiné nebezpečné látky</t>
  </si>
  <si>
    <t>Absorpční činidla, filtrační materiály (včetně olejových filtrů jinak blíže neurčených), čisticí tkaniny a ochranné oděvy znečištěné nebezpečnými látkami</t>
  </si>
  <si>
    <t>Pneumatiky</t>
  </si>
  <si>
    <t>Olověné akumulátory</t>
  </si>
  <si>
    <t>Směsi nebo oddělené frakce betonu, cihel, tašek a keramických výrobků neuvedené pod číslem 17 01 06</t>
  </si>
  <si>
    <t>Zemina a kamení neuvedené pod číslem 17 05 03</t>
  </si>
  <si>
    <t>Stavební materiály obsahující azbest</t>
  </si>
  <si>
    <t>Zářivky a jiný odpad obsahující rtuť</t>
  </si>
  <si>
    <t xml:space="preserve">Vyřazená zařízení obsahující chlorfluorovodíky </t>
  </si>
  <si>
    <t>Vyřazené elektrické a elektronické zařízení obsahující nebezpečné látky</t>
  </si>
  <si>
    <t>Biologicky rozložitelný odpad (ke kompostování,s obsahem  dřevní hmoty prům. nad 2 cm)</t>
  </si>
  <si>
    <t>Objemný odpad (nábytek)</t>
  </si>
  <si>
    <t>Cena za kilogram</t>
  </si>
  <si>
    <t>papír</t>
  </si>
  <si>
    <t>plast</t>
  </si>
  <si>
    <t>drobné elektro</t>
  </si>
  <si>
    <t>Předpokládaný počet kilogramů za rok</t>
  </si>
  <si>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CELKOVÁ PŘEDPOKLÁDANÁ HODNOTA ZA SVOZ PYTLŮ</t>
    </r>
  </si>
  <si>
    <t>Celková cena svoz a likvidace bioodpadu</t>
  </si>
  <si>
    <t>Celkem svoz pytlů</t>
  </si>
  <si>
    <r>
      <t>Cena za svoz jedné nádoby (12m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</si>
  <si>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Sběr, svoz, odstraňování, nájemné nádob (SKO) vč. poplatků</t>
  </si>
  <si>
    <t>E - PROVOZ SBĚRNÉHO DVORA</t>
  </si>
  <si>
    <t>Biologicky rozložitelný odpad (ke kompostování, tráva, listí, bez dřevní hmoty prům. pod 2 cm)</t>
  </si>
  <si>
    <t>Cena za jeden svoz nádoby  (12m3)</t>
  </si>
  <si>
    <t>Předpokládaná cena za rok</t>
  </si>
  <si>
    <t>H - SVOZ HŘBITOVNÍHO ODPADU</t>
  </si>
  <si>
    <t>Svoz, přistavení nádoby, nájemné nádoby a likvidace velkoobjemového odpadu (vč. poplatků)</t>
  </si>
  <si>
    <t>Svoz, přistavení nádoby, nájemné nádoby a likvidace hřbitovního odpadu (vč. poplatků)</t>
  </si>
  <si>
    <t>F BIOLOGICKÝ ODPAD</t>
  </si>
  <si>
    <t>H - HŘBITOVNÍ ODPAD ZA ROK</t>
  </si>
  <si>
    <t>Hřbitov</t>
  </si>
  <si>
    <t>Nádoba</t>
  </si>
  <si>
    <t>Cena za jeden svoz nádoby</t>
  </si>
  <si>
    <t>Arnultovice</t>
  </si>
  <si>
    <t>Pihel</t>
  </si>
  <si>
    <t>Bukovany</t>
  </si>
  <si>
    <t>Celková cena  druhu nádoby za rok</t>
  </si>
  <si>
    <t>1100 l</t>
  </si>
  <si>
    <t>12m3</t>
  </si>
  <si>
    <t>Lesní*</t>
  </si>
  <si>
    <t>* Kontejner bude přistaven a svážen na vyžádání</t>
  </si>
  <si>
    <t>Svoz odpadkových košů, využití, odstranění (vč. poplatků)</t>
  </si>
  <si>
    <t>Sběr odpadu, odvoz, využití, odstranění (vč. poplatků)</t>
  </si>
  <si>
    <t>Sběr, svoz a odstraňování (využití) separovaného odpadu (VSKO) (vč. poplatků)</t>
  </si>
  <si>
    <t>F - BIOLOGICKÝ ODPAD - Cena celkem za rok</t>
  </si>
  <si>
    <t>*Zbylé nádoby, které budou sváženy jsou ve vlastnictví zákazníka</t>
  </si>
  <si>
    <t>Nájemné nádob (VSKO) - objem 1100 litrů*</t>
  </si>
  <si>
    <t>Cena za jednu nádobu za rok (týdenní svoz)</t>
  </si>
  <si>
    <t>Cena za jedno doplnění jednoho zásobníku (50 ks), vč. ceny sáčků</t>
  </si>
  <si>
    <t>Celková cena za 5 let</t>
  </si>
  <si>
    <t>Druh odpadu**</t>
  </si>
  <si>
    <t>** Částky za druh svezeného odpadu bude zákazník fakturovat dodavateli</t>
  </si>
  <si>
    <t>Svoz, přistavení nádoby, nájemné nádoby a likvidace biologického odpadu (vč. poplatků)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</si>
</sst>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3" fontId="0" fillId="0" borderId="1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0" xfId="0" applyNumberFormat="1"/>
    <xf numFmtId="3" fontId="0" fillId="0" borderId="13" xfId="0" applyNumberFormat="1" applyBorder="1" applyAlignment="1">
      <alignment horizontal="right" indent="1"/>
    </xf>
    <xf numFmtId="3" fontId="0" fillId="0" borderId="4" xfId="0" applyNumberFormat="1" applyBorder="1"/>
    <xf numFmtId="3" fontId="2" fillId="0" borderId="5" xfId="0" applyNumberFormat="1" applyFont="1" applyBorder="1"/>
    <xf numFmtId="3" fontId="0" fillId="4" borderId="0" xfId="0" applyNumberFormat="1" applyFill="1" applyBorder="1"/>
    <xf numFmtId="3" fontId="0" fillId="4" borderId="18" xfId="0" applyNumberFormat="1" applyFill="1" applyBorder="1"/>
    <xf numFmtId="3" fontId="0" fillId="3" borderId="4" xfId="0" applyNumberFormat="1" applyFill="1" applyBorder="1"/>
    <xf numFmtId="3" fontId="2" fillId="3" borderId="5" xfId="0" applyNumberFormat="1" applyFont="1" applyFill="1" applyBorder="1"/>
    <xf numFmtId="3" fontId="2" fillId="0" borderId="4" xfId="0" applyNumberFormat="1" applyFont="1" applyBorder="1"/>
    <xf numFmtId="3" fontId="2" fillId="3" borderId="4" xfId="0" applyNumberFormat="1" applyFont="1" applyFill="1" applyBorder="1"/>
    <xf numFmtId="3" fontId="0" fillId="0" borderId="1" xfId="0" applyNumberFormat="1" applyBorder="1"/>
    <xf numFmtId="3" fontId="0" fillId="0" borderId="19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indent="1"/>
    </xf>
    <xf numFmtId="3" fontId="0" fillId="5" borderId="12" xfId="0" applyNumberFormat="1" applyFill="1" applyBorder="1" applyAlignment="1">
      <alignment horizontal="center"/>
    </xf>
    <xf numFmtId="3" fontId="5" fillId="0" borderId="0" xfId="0" applyNumberFormat="1" applyFont="1"/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8" xfId="0" applyNumberFormat="1" applyFill="1" applyBorder="1"/>
    <xf numFmtId="3" fontId="2" fillId="0" borderId="3" xfId="0" applyNumberFormat="1" applyFont="1" applyBorder="1"/>
    <xf numFmtId="3" fontId="0" fillId="0" borderId="5" xfId="0" applyNumberFormat="1" applyBorder="1"/>
    <xf numFmtId="3" fontId="0" fillId="0" borderId="20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3" xfId="0" applyNumberFormat="1" applyBorder="1"/>
    <xf numFmtId="3" fontId="0" fillId="4" borderId="17" xfId="0" applyNumberFormat="1" applyFill="1" applyBorder="1"/>
    <xf numFmtId="3" fontId="0" fillId="3" borderId="3" xfId="0" applyNumberForma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2" fillId="0" borderId="20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15" xfId="0" applyNumberFormat="1" applyBorder="1" applyAlignment="1">
      <alignment wrapText="1"/>
    </xf>
    <xf numFmtId="3" fontId="0" fillId="5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left" vertical="center" indent="5"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/>
    <xf numFmtId="3" fontId="0" fillId="4" borderId="2" xfId="0" applyNumberFormat="1" applyFill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22" xfId="0" applyNumberFormat="1" applyFont="1" applyBorder="1"/>
    <xf numFmtId="3" fontId="2" fillId="0" borderId="9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2" xfId="0" applyNumberFormat="1" applyBorder="1"/>
    <xf numFmtId="3" fontId="0" fillId="0" borderId="18" xfId="0" applyNumberFormat="1" applyBorder="1"/>
    <xf numFmtId="3" fontId="0" fillId="0" borderId="14" xfId="0" applyNumberForma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3" borderId="3" xfId="0" applyNumberFormat="1" applyFont="1" applyFill="1" applyBorder="1"/>
    <xf numFmtId="3" fontId="0" fillId="3" borderId="4" xfId="0" applyNumberFormat="1" applyFont="1" applyFill="1" applyBorder="1"/>
    <xf numFmtId="3" fontId="0" fillId="3" borderId="22" xfId="0" applyNumberFormat="1" applyFont="1" applyFill="1" applyBorder="1"/>
    <xf numFmtId="3" fontId="1" fillId="2" borderId="22" xfId="0" applyNumberFormat="1" applyFont="1" applyFill="1" applyBorder="1"/>
    <xf numFmtId="3" fontId="0" fillId="4" borderId="27" xfId="0" applyNumberFormat="1" applyFill="1" applyBorder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8" xfId="0" applyNumberFormat="1" applyFont="1" applyBorder="1"/>
    <xf numFmtId="3" fontId="0" fillId="0" borderId="6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26" xfId="0" applyNumberFormat="1" applyBorder="1"/>
    <xf numFmtId="3" fontId="0" fillId="3" borderId="22" xfId="0" applyNumberFormat="1" applyFill="1" applyBorder="1"/>
    <xf numFmtId="3" fontId="2" fillId="0" borderId="2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0" fillId="0" borderId="26" xfId="0" applyNumberFormat="1" applyFill="1" applyBorder="1"/>
    <xf numFmtId="3" fontId="2" fillId="3" borderId="3" xfId="0" applyNumberFormat="1" applyFont="1" applyFill="1" applyBorder="1"/>
    <xf numFmtId="3" fontId="2" fillId="3" borderId="22" xfId="0" applyNumberFormat="1" applyFont="1" applyFill="1" applyBorder="1"/>
    <xf numFmtId="3" fontId="4" fillId="3" borderId="3" xfId="0" applyNumberFormat="1" applyFont="1" applyFill="1" applyBorder="1"/>
    <xf numFmtId="3" fontId="4" fillId="3" borderId="4" xfId="0" applyNumberFormat="1" applyFont="1" applyFill="1" applyBorder="1"/>
    <xf numFmtId="3" fontId="4" fillId="3" borderId="22" xfId="0" applyNumberFormat="1" applyFont="1" applyFill="1" applyBorder="1"/>
    <xf numFmtId="3" fontId="4" fillId="3" borderId="5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/>
    <xf numFmtId="3" fontId="2" fillId="0" borderId="2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0" fillId="0" borderId="13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right" indent="1"/>
    </xf>
    <xf numFmtId="3" fontId="2" fillId="0" borderId="0" xfId="0" applyNumberFormat="1" applyFont="1" applyBorder="1" applyAlignment="1">
      <alignment wrapText="1"/>
    </xf>
    <xf numFmtId="3" fontId="0" fillId="6" borderId="13" xfId="0" applyNumberFormat="1" applyFill="1" applyBorder="1" applyAlignment="1">
      <alignment horizontal="center"/>
    </xf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6" fillId="6" borderId="1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 wrapText="1"/>
    </xf>
    <xf numFmtId="3" fontId="0" fillId="0" borderId="7" xfId="0" applyNumberFormat="1" applyBorder="1"/>
    <xf numFmtId="3" fontId="0" fillId="0" borderId="8" xfId="0" applyNumberFormat="1" applyBorder="1"/>
    <xf numFmtId="3" fontId="0" fillId="0" borderId="15" xfId="0" applyNumberFormat="1" applyFill="1" applyBorder="1"/>
    <xf numFmtId="3" fontId="0" fillId="0" borderId="17" xfId="0" applyNumberFormat="1" applyFill="1" applyBorder="1"/>
    <xf numFmtId="3" fontId="0" fillId="4" borderId="3" xfId="0" applyNumberFormat="1" applyFill="1" applyBorder="1"/>
    <xf numFmtId="3" fontId="0" fillId="4" borderId="4" xfId="0" applyNumberFormat="1" applyFill="1" applyBorder="1"/>
    <xf numFmtId="3" fontId="0" fillId="4" borderId="4" xfId="0" applyNumberFormat="1" applyFill="1" applyBorder="1" applyAlignment="1">
      <alignment horizontal="right" indent="1"/>
    </xf>
    <xf numFmtId="3" fontId="2" fillId="4" borderId="4" xfId="0" applyNumberFormat="1" applyFont="1" applyFill="1" applyBorder="1" applyAlignment="1">
      <alignment horizontal="right" indent="1"/>
    </xf>
    <xf numFmtId="3" fontId="0" fillId="4" borderId="5" xfId="0" applyNumberFormat="1" applyFill="1" applyBorder="1"/>
    <xf numFmtId="3" fontId="2" fillId="0" borderId="32" xfId="0" applyNumberFormat="1" applyFont="1" applyBorder="1" applyAlignment="1">
      <alignment horizontal="right" indent="1"/>
    </xf>
    <xf numFmtId="3" fontId="0" fillId="0" borderId="6" xfId="0" applyNumberFormat="1" applyBorder="1"/>
    <xf numFmtId="3" fontId="0" fillId="0" borderId="17" xfId="0" applyNumberFormat="1" applyBorder="1"/>
    <xf numFmtId="3" fontId="4" fillId="0" borderId="33" xfId="0" applyNumberFormat="1" applyFont="1" applyFill="1" applyBorder="1"/>
    <xf numFmtId="3" fontId="0" fillId="5" borderId="35" xfId="0" applyNumberFormat="1" applyFill="1" applyBorder="1" applyAlignment="1">
      <alignment horizontal="center"/>
    </xf>
    <xf numFmtId="3" fontId="0" fillId="6" borderId="36" xfId="0" applyNumberForma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4" fillId="0" borderId="34" xfId="0" applyNumberFormat="1" applyFont="1" applyFill="1" applyBorder="1"/>
    <xf numFmtId="3" fontId="0" fillId="4" borderId="3" xfId="0" applyNumberFormat="1" applyFill="1" applyBorder="1" applyAlignment="1">
      <alignment horizontal="center"/>
    </xf>
    <xf numFmtId="3" fontId="2" fillId="4" borderId="4" xfId="0" applyNumberFormat="1" applyFont="1" applyFill="1" applyBorder="1"/>
    <xf numFmtId="3" fontId="0" fillId="4" borderId="4" xfId="0" applyNumberFormat="1" applyFill="1" applyBorder="1" applyAlignment="1">
      <alignment horizontal="center"/>
    </xf>
    <xf numFmtId="3" fontId="1" fillId="6" borderId="8" xfId="0" applyNumberFormat="1" applyFont="1" applyFill="1" applyBorder="1"/>
    <xf numFmtId="3" fontId="1" fillId="6" borderId="4" xfId="0" applyNumberFormat="1" applyFont="1" applyFill="1" applyBorder="1"/>
    <xf numFmtId="3" fontId="1" fillId="6" borderId="7" xfId="0" applyNumberFormat="1" applyFont="1" applyFill="1" applyBorder="1"/>
    <xf numFmtId="3" fontId="0" fillId="4" borderId="26" xfId="0" applyNumberFormat="1" applyFill="1" applyBorder="1" applyAlignment="1">
      <alignment horizontal="center"/>
    </xf>
    <xf numFmtId="3" fontId="2" fillId="4" borderId="23" xfId="0" applyNumberFormat="1" applyFont="1" applyFill="1" applyBorder="1"/>
    <xf numFmtId="3" fontId="0" fillId="4" borderId="23" xfId="0" applyNumberForma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right" indent="1"/>
    </xf>
    <xf numFmtId="3" fontId="4" fillId="4" borderId="23" xfId="0" applyNumberFormat="1" applyFont="1" applyFill="1" applyBorder="1"/>
    <xf numFmtId="3" fontId="4" fillId="4" borderId="25" xfId="0" applyNumberFormat="1" applyFont="1" applyFill="1" applyBorder="1"/>
    <xf numFmtId="0" fontId="0" fillId="0" borderId="15" xfId="0" applyBorder="1"/>
    <xf numFmtId="3" fontId="4" fillId="0" borderId="38" xfId="0" applyNumberFormat="1" applyFont="1" applyFill="1" applyBorder="1"/>
    <xf numFmtId="3" fontId="0" fillId="5" borderId="1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3" borderId="23" xfId="0" applyNumberFormat="1" applyFill="1" applyBorder="1"/>
    <xf numFmtId="3" fontId="2" fillId="3" borderId="23" xfId="0" applyNumberFormat="1" applyFont="1" applyFill="1" applyBorder="1"/>
    <xf numFmtId="3" fontId="2" fillId="3" borderId="25" xfId="0" applyNumberFormat="1" applyFont="1" applyFill="1" applyBorder="1"/>
    <xf numFmtId="3" fontId="3" fillId="2" borderId="6" xfId="0" applyNumberFormat="1" applyFont="1" applyFill="1" applyBorder="1"/>
    <xf numFmtId="3" fontId="0" fillId="3" borderId="26" xfId="0" applyNumberFormat="1" applyFill="1" applyBorder="1"/>
    <xf numFmtId="3" fontId="2" fillId="0" borderId="39" xfId="0" applyNumberFormat="1" applyFont="1" applyBorder="1" applyAlignment="1">
      <alignment wrapText="1"/>
    </xf>
    <xf numFmtId="3" fontId="2" fillId="0" borderId="40" xfId="0" applyNumberFormat="1" applyFont="1" applyBorder="1" applyAlignment="1">
      <alignment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0" fillId="0" borderId="6" xfId="0" applyNumberFormat="1" applyFill="1" applyBorder="1"/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/>
    <xf numFmtId="3" fontId="2" fillId="0" borderId="42" xfId="0" applyNumberFormat="1" applyFont="1" applyBorder="1" applyAlignment="1">
      <alignment vertical="center"/>
    </xf>
    <xf numFmtId="3" fontId="2" fillId="0" borderId="42" xfId="0" applyNumberFormat="1" applyFont="1" applyFill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vertical="center" wrapText="1"/>
    </xf>
    <xf numFmtId="3" fontId="0" fillId="5" borderId="36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/>
    <xf numFmtId="3" fontId="0" fillId="0" borderId="3" xfId="0" applyNumberFormat="1" applyFill="1" applyBorder="1" applyAlignment="1"/>
    <xf numFmtId="3" fontId="0" fillId="0" borderId="4" xfId="0" applyNumberFormat="1" applyFill="1" applyBorder="1" applyAlignment="1"/>
    <xf numFmtId="3" fontId="2" fillId="0" borderId="4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5" xfId="0" applyNumberFormat="1" applyFont="1" applyFill="1" applyBorder="1" applyAlignment="1"/>
    <xf numFmtId="3" fontId="2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5" borderId="19" xfId="0" applyNumberFormat="1" applyFill="1" applyBorder="1" applyAlignment="1">
      <alignment horizontal="right" indent="1"/>
    </xf>
    <xf numFmtId="3" fontId="0" fillId="5" borderId="1" xfId="0" applyNumberFormat="1" applyFill="1" applyBorder="1" applyAlignment="1">
      <alignment horizontal="right" indent="1"/>
    </xf>
    <xf numFmtId="3" fontId="0" fillId="5" borderId="13" xfId="0" applyNumberFormat="1" applyFill="1" applyBorder="1" applyAlignment="1">
      <alignment horizontal="right" inden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right" vertical="center" indent="1"/>
    </xf>
    <xf numFmtId="3" fontId="2" fillId="5" borderId="10" xfId="0" applyNumberFormat="1" applyFont="1" applyFill="1" applyBorder="1" applyAlignment="1">
      <alignment horizontal="right" vertical="center" indent="1"/>
    </xf>
    <xf numFmtId="3" fontId="2" fillId="0" borderId="27" xfId="0" applyNumberFormat="1" applyFont="1" applyBorder="1" applyAlignment="1">
      <alignment horizontal="right" vertical="center" indent="1"/>
    </xf>
    <xf numFmtId="3" fontId="2" fillId="0" borderId="11" xfId="0" applyNumberFormat="1" applyFont="1" applyBorder="1" applyAlignment="1">
      <alignment horizontal="right" vertical="center" indent="1"/>
    </xf>
    <xf numFmtId="164" fontId="2" fillId="6" borderId="1" xfId="0" applyNumberFormat="1" applyFont="1" applyFill="1" applyBorder="1" applyAlignment="1">
      <alignment horizontal="right" vertical="center" indent="1"/>
    </xf>
    <xf numFmtId="3" fontId="2" fillId="5" borderId="1" xfId="0" applyNumberFormat="1" applyFont="1" applyFill="1" applyBorder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3" fontId="2" fillId="0" borderId="16" xfId="0" applyNumberFormat="1" applyFont="1" applyBorder="1" applyAlignment="1">
      <alignment horizontal="right" vertical="center" indent="1"/>
    </xf>
    <xf numFmtId="164" fontId="2" fillId="6" borderId="13" xfId="0" applyNumberFormat="1" applyFont="1" applyFill="1" applyBorder="1" applyAlignment="1">
      <alignment horizontal="right" vertical="center" indent="1"/>
    </xf>
    <xf numFmtId="3" fontId="2" fillId="5" borderId="13" xfId="0" applyNumberFormat="1" applyFont="1" applyFill="1" applyBorder="1" applyAlignment="1">
      <alignment horizontal="right" vertical="center" indent="1"/>
    </xf>
    <xf numFmtId="3" fontId="2" fillId="0" borderId="24" xfId="0" applyNumberFormat="1" applyFont="1" applyBorder="1" applyAlignment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164" fontId="2" fillId="0" borderId="1" xfId="0" applyNumberFormat="1" applyFont="1" applyFill="1" applyBorder="1" applyAlignment="1">
      <alignment horizontal="right" vertical="center" indent="1"/>
    </xf>
    <xf numFmtId="3" fontId="2" fillId="0" borderId="21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 indent="1"/>
    </xf>
    <xf numFmtId="3" fontId="0" fillId="0" borderId="37" xfId="0" applyNumberFormat="1" applyFont="1" applyFill="1" applyBorder="1" applyAlignment="1">
      <alignment horizontal="right" vertical="center" wrapText="1" indent="1"/>
    </xf>
    <xf numFmtId="3" fontId="0" fillId="5" borderId="12" xfId="0" applyNumberFormat="1" applyFill="1" applyBorder="1" applyAlignment="1">
      <alignment horizontal="right" indent="1"/>
    </xf>
    <xf numFmtId="3" fontId="0" fillId="5" borderId="1" xfId="0" applyNumberFormat="1" applyFill="1" applyBorder="1" applyAlignment="1">
      <alignment horizontal="right" vertical="center" indent="1"/>
    </xf>
    <xf numFmtId="3" fontId="2" fillId="0" borderId="29" xfId="0" applyNumberFormat="1" applyFont="1" applyBorder="1" applyAlignment="1">
      <alignment horizontal="center" vertical="center" wrapText="1"/>
    </xf>
    <xf numFmtId="9" fontId="2" fillId="0" borderId="41" xfId="0" applyNumberFormat="1" applyFont="1" applyBorder="1" applyAlignment="1">
      <alignment horizontal="right" vertical="center" wrapText="1" indent="1"/>
    </xf>
    <xf numFmtId="9" fontId="2" fillId="0" borderId="41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right" vertical="center" indent="1"/>
    </xf>
    <xf numFmtId="3" fontId="2" fillId="0" borderId="0" xfId="0" applyNumberFormat="1" applyFont="1" applyFill="1" applyBorder="1"/>
    <xf numFmtId="3" fontId="2" fillId="0" borderId="8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horizontal="center" vertical="center" wrapText="1"/>
    </xf>
    <xf numFmtId="3" fontId="4" fillId="0" borderId="23" xfId="0" applyNumberFormat="1" applyFont="1" applyFill="1" applyBorder="1"/>
    <xf numFmtId="3" fontId="2" fillId="0" borderId="45" xfId="0" applyNumberFormat="1" applyFont="1" applyBorder="1" applyAlignment="1">
      <alignment vertical="center" wrapText="1"/>
    </xf>
    <xf numFmtId="3" fontId="2" fillId="0" borderId="46" xfId="0" applyNumberFormat="1" applyFont="1" applyBorder="1" applyAlignment="1">
      <alignment horizontal="right" indent="1"/>
    </xf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3" fontId="4" fillId="0" borderId="25" xfId="0" applyNumberFormat="1" applyFont="1" applyFill="1" applyBorder="1"/>
    <xf numFmtId="4" fontId="2" fillId="7" borderId="3" xfId="0" applyNumberFormat="1" applyFont="1" applyFill="1" applyBorder="1" applyAlignment="1">
      <alignment horizontal="right" vertical="center" wrapText="1" indent="1"/>
    </xf>
    <xf numFmtId="4" fontId="2" fillId="7" borderId="22" xfId="0" applyNumberFormat="1" applyFont="1" applyFill="1" applyBorder="1" applyAlignment="1">
      <alignment horizontal="right" vertical="center" wrapText="1" indent="1"/>
    </xf>
    <xf numFmtId="4" fontId="2" fillId="7" borderId="44" xfId="0" applyNumberFormat="1" applyFont="1" applyFill="1" applyBorder="1" applyAlignment="1">
      <alignment horizontal="right" vertical="center" wrapText="1" indent="1"/>
    </xf>
    <xf numFmtId="4" fontId="2" fillId="7" borderId="4" xfId="0" applyNumberFormat="1" applyFont="1" applyFill="1" applyBorder="1" applyAlignment="1">
      <alignment horizontal="right" vertical="center" wrapText="1" indent="1"/>
    </xf>
    <xf numFmtId="4" fontId="2" fillId="7" borderId="5" xfId="0" applyNumberFormat="1" applyFont="1" applyFill="1" applyBorder="1" applyAlignment="1">
      <alignment horizontal="right" vertical="center" wrapText="1" inden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100" zoomScaleNormal="100" workbookViewId="0">
      <selection activeCell="I91" sqref="I91"/>
    </sheetView>
  </sheetViews>
  <sheetFormatPr defaultRowHeight="15" x14ac:dyDescent="0.25"/>
  <cols>
    <col min="1" max="1" width="14.5703125" style="3" customWidth="1"/>
    <col min="2" max="2" width="15.85546875" style="3" customWidth="1"/>
    <col min="3" max="3" width="10.28515625" style="3" customWidth="1"/>
    <col min="4" max="4" width="14" style="3" customWidth="1"/>
    <col min="5" max="5" width="16.42578125" style="3" customWidth="1"/>
    <col min="6" max="6" width="17.85546875" style="3" hidden="1" customWidth="1"/>
    <col min="7" max="7" width="15.85546875" style="3" customWidth="1"/>
    <col min="8" max="16384" width="9.140625" style="3"/>
  </cols>
  <sheetData>
    <row r="1" spans="1:7" ht="39.75" customHeight="1" x14ac:dyDescent="0.35">
      <c r="A1" s="19" t="s">
        <v>0</v>
      </c>
      <c r="B1" s="19"/>
      <c r="C1" s="19"/>
      <c r="D1" s="19"/>
      <c r="E1" s="19"/>
      <c r="F1" s="19"/>
      <c r="G1" s="19"/>
    </row>
    <row r="2" spans="1:7" ht="15.75" thickBot="1" x14ac:dyDescent="0.3"/>
    <row r="3" spans="1:7" ht="15.75" thickBot="1" x14ac:dyDescent="0.3">
      <c r="A3" s="139" t="s">
        <v>1</v>
      </c>
      <c r="B3" s="133"/>
      <c r="C3" s="133"/>
      <c r="D3" s="133"/>
      <c r="E3" s="133"/>
      <c r="F3" s="134"/>
      <c r="G3" s="135"/>
    </row>
    <row r="4" spans="1:7" ht="15.75" thickBot="1" x14ac:dyDescent="0.3">
      <c r="A4" s="20"/>
      <c r="B4" s="21"/>
      <c r="C4" s="21"/>
      <c r="D4" s="21"/>
      <c r="E4" s="21"/>
      <c r="F4" s="21"/>
      <c r="G4" s="22"/>
    </row>
    <row r="5" spans="1:7" ht="15.75" thickBot="1" x14ac:dyDescent="0.3">
      <c r="A5" s="23" t="s">
        <v>84</v>
      </c>
      <c r="B5" s="5"/>
      <c r="C5" s="5"/>
      <c r="D5" s="24"/>
      <c r="E5" s="144"/>
      <c r="F5" s="101"/>
      <c r="G5" s="102"/>
    </row>
    <row r="6" spans="1:7" ht="75.75" customHeight="1" thickBot="1" x14ac:dyDescent="0.3">
      <c r="A6" s="142" t="s">
        <v>4</v>
      </c>
      <c r="B6" s="143" t="s">
        <v>111</v>
      </c>
      <c r="C6" s="143" t="s">
        <v>5</v>
      </c>
      <c r="D6" s="141" t="s">
        <v>100</v>
      </c>
      <c r="E6" s="145"/>
      <c r="F6" s="55"/>
      <c r="G6" s="57"/>
    </row>
    <row r="7" spans="1:7" x14ac:dyDescent="0.25">
      <c r="A7" s="25">
        <v>120</v>
      </c>
      <c r="B7" s="166"/>
      <c r="C7" s="14">
        <v>1780</v>
      </c>
      <c r="D7" s="94">
        <f>B7*C7</f>
        <v>0</v>
      </c>
      <c r="E7" s="104"/>
      <c r="F7" s="55"/>
      <c r="G7" s="57"/>
    </row>
    <row r="8" spans="1:7" x14ac:dyDescent="0.25">
      <c r="A8" s="26">
        <v>240</v>
      </c>
      <c r="B8" s="167"/>
      <c r="C8" s="1">
        <v>270</v>
      </c>
      <c r="D8" s="2">
        <f>B8*C8</f>
        <v>0</v>
      </c>
      <c r="E8" s="104"/>
      <c r="F8" s="55"/>
      <c r="G8" s="57"/>
    </row>
    <row r="9" spans="1:7" ht="15.75" thickBot="1" x14ac:dyDescent="0.3">
      <c r="A9" s="27">
        <v>1100</v>
      </c>
      <c r="B9" s="168"/>
      <c r="C9" s="4">
        <v>210</v>
      </c>
      <c r="D9" s="2">
        <f>B9*C9</f>
        <v>0</v>
      </c>
      <c r="E9" s="104"/>
      <c r="F9" s="55"/>
      <c r="G9" s="57"/>
    </row>
    <row r="10" spans="1:7" ht="15.75" thickBot="1" x14ac:dyDescent="0.3">
      <c r="A10" s="111" t="s">
        <v>7</v>
      </c>
      <c r="B10" s="101"/>
      <c r="C10" s="101"/>
      <c r="D10" s="201">
        <f>SUM(D7:D9)</f>
        <v>0</v>
      </c>
      <c r="E10" s="146"/>
      <c r="F10" s="60"/>
      <c r="G10" s="62"/>
    </row>
    <row r="11" spans="1:7" ht="15.75" thickBot="1" x14ac:dyDescent="0.3">
      <c r="A11" s="105"/>
      <c r="B11" s="106"/>
      <c r="C11" s="106"/>
      <c r="D11" s="106"/>
      <c r="E11" s="106"/>
      <c r="F11" s="106"/>
      <c r="G11" s="109"/>
    </row>
    <row r="12" spans="1:7" ht="15.75" thickBot="1" x14ac:dyDescent="0.3">
      <c r="A12" s="140" t="s">
        <v>8</v>
      </c>
      <c r="B12" s="136"/>
      <c r="C12" s="136"/>
      <c r="D12" s="137"/>
      <c r="E12" s="137"/>
      <c r="F12" s="136"/>
      <c r="G12" s="138">
        <f>D10</f>
        <v>0</v>
      </c>
    </row>
    <row r="13" spans="1:7" ht="15.75" thickBot="1" x14ac:dyDescent="0.3"/>
    <row r="14" spans="1:7" ht="15.75" thickBot="1" x14ac:dyDescent="0.3">
      <c r="A14" s="31" t="s">
        <v>9</v>
      </c>
      <c r="B14" s="32"/>
      <c r="C14" s="32"/>
      <c r="D14" s="32"/>
      <c r="E14" s="32"/>
      <c r="F14" s="32"/>
      <c r="G14" s="33"/>
    </row>
    <row r="15" spans="1:7" ht="15.75" thickBot="1" x14ac:dyDescent="0.3">
      <c r="A15" s="29"/>
      <c r="B15" s="7"/>
      <c r="C15" s="7"/>
      <c r="D15" s="7"/>
      <c r="E15" s="7"/>
      <c r="F15" s="7"/>
      <c r="G15" s="8"/>
    </row>
    <row r="16" spans="1:7" ht="15.75" thickBot="1" x14ac:dyDescent="0.3">
      <c r="A16" s="23" t="s">
        <v>107</v>
      </c>
      <c r="B16" s="11"/>
      <c r="C16" s="11"/>
      <c r="D16" s="11"/>
      <c r="E16" s="11"/>
      <c r="F16" s="11"/>
      <c r="G16" s="6"/>
    </row>
    <row r="17" spans="1:7" s="38" customFormat="1" ht="96.75" customHeight="1" x14ac:dyDescent="0.25">
      <c r="A17" s="34" t="s">
        <v>10</v>
      </c>
      <c r="B17" s="163" t="s">
        <v>16</v>
      </c>
      <c r="C17" s="163" t="s">
        <v>18</v>
      </c>
      <c r="D17" s="163" t="s">
        <v>19</v>
      </c>
      <c r="E17" s="35" t="s">
        <v>5</v>
      </c>
      <c r="F17" s="36" t="s">
        <v>20</v>
      </c>
      <c r="G17" s="37" t="s">
        <v>39</v>
      </c>
    </row>
    <row r="18" spans="1:7" x14ac:dyDescent="0.25">
      <c r="A18" s="39" t="s">
        <v>11</v>
      </c>
      <c r="B18" s="13" t="s">
        <v>17</v>
      </c>
      <c r="C18" s="164">
        <v>12</v>
      </c>
      <c r="D18" s="167"/>
      <c r="E18" s="164">
        <v>15</v>
      </c>
      <c r="F18" s="1">
        <f>C18*D18*E18</f>
        <v>0</v>
      </c>
      <c r="G18" s="15">
        <f>C18*D18*E18</f>
        <v>0</v>
      </c>
    </row>
    <row r="19" spans="1:7" x14ac:dyDescent="0.25">
      <c r="A19" s="39" t="s">
        <v>12</v>
      </c>
      <c r="B19" s="13" t="s">
        <v>17</v>
      </c>
      <c r="C19" s="164">
        <v>12</v>
      </c>
      <c r="D19" s="167"/>
      <c r="E19" s="164">
        <v>67</v>
      </c>
      <c r="F19" s="1">
        <f t="shared" ref="F19:F22" si="0">C19*D19*E19</f>
        <v>0</v>
      </c>
      <c r="G19" s="15">
        <f t="shared" ref="G19:G22" si="1">C19*D19*E19</f>
        <v>0</v>
      </c>
    </row>
    <row r="20" spans="1:7" ht="30" x14ac:dyDescent="0.25">
      <c r="A20" s="39" t="s">
        <v>13</v>
      </c>
      <c r="B20" s="41" t="s">
        <v>3</v>
      </c>
      <c r="C20" s="165">
        <v>52</v>
      </c>
      <c r="D20" s="195"/>
      <c r="E20" s="165">
        <v>81</v>
      </c>
      <c r="F20" s="42">
        <f t="shared" si="0"/>
        <v>0</v>
      </c>
      <c r="G20" s="16">
        <f t="shared" si="1"/>
        <v>0</v>
      </c>
    </row>
    <row r="21" spans="1:7" ht="30" x14ac:dyDescent="0.25">
      <c r="A21" s="39" t="s">
        <v>14</v>
      </c>
      <c r="B21" s="41" t="s">
        <v>17</v>
      </c>
      <c r="C21" s="165">
        <v>12</v>
      </c>
      <c r="D21" s="195"/>
      <c r="E21" s="165">
        <v>60</v>
      </c>
      <c r="F21" s="42">
        <f t="shared" si="0"/>
        <v>0</v>
      </c>
      <c r="G21" s="16">
        <f t="shared" si="1"/>
        <v>0</v>
      </c>
    </row>
    <row r="22" spans="1:7" ht="15.75" thickBot="1" x14ac:dyDescent="0.3">
      <c r="A22" s="43" t="s">
        <v>15</v>
      </c>
      <c r="B22" s="44" t="s">
        <v>3</v>
      </c>
      <c r="C22" s="70">
        <v>52</v>
      </c>
      <c r="D22" s="168"/>
      <c r="E22" s="70">
        <v>68</v>
      </c>
      <c r="F22" s="4">
        <f t="shared" si="0"/>
        <v>0</v>
      </c>
      <c r="G22" s="15">
        <f t="shared" si="1"/>
        <v>0</v>
      </c>
    </row>
    <row r="23" spans="1:7" ht="15.75" thickBot="1" x14ac:dyDescent="0.3">
      <c r="A23" s="28" t="s">
        <v>7</v>
      </c>
      <c r="B23" s="5"/>
      <c r="C23" s="5"/>
      <c r="D23" s="5"/>
      <c r="E23" s="5"/>
      <c r="F23" s="5">
        <f>SUM(F18:F22)</f>
        <v>0</v>
      </c>
      <c r="G23" s="6">
        <f>SUM(G18:G22)</f>
        <v>0</v>
      </c>
    </row>
    <row r="24" spans="1:7" ht="15.75" thickBot="1" x14ac:dyDescent="0.3">
      <c r="A24" s="29"/>
      <c r="B24" s="7"/>
      <c r="C24" s="7"/>
      <c r="D24" s="7"/>
      <c r="E24" s="7"/>
      <c r="F24" s="45"/>
      <c r="G24" s="8"/>
    </row>
    <row r="25" spans="1:7" ht="15.75" thickBot="1" x14ac:dyDescent="0.3">
      <c r="A25" s="46" t="s">
        <v>110</v>
      </c>
      <c r="B25" s="47"/>
      <c r="C25" s="47"/>
      <c r="D25" s="47"/>
      <c r="E25" s="11"/>
      <c r="F25" s="48"/>
      <c r="G25" s="6"/>
    </row>
    <row r="26" spans="1:7" ht="71.25" customHeight="1" x14ac:dyDescent="0.25">
      <c r="A26" s="49" t="s">
        <v>21</v>
      </c>
      <c r="B26" s="50" t="s">
        <v>23</v>
      </c>
      <c r="C26" s="50" t="s">
        <v>5</v>
      </c>
      <c r="D26" s="51" t="s">
        <v>6</v>
      </c>
      <c r="E26" s="52" t="s">
        <v>109</v>
      </c>
      <c r="F26" s="53"/>
      <c r="G26" s="54"/>
    </row>
    <row r="27" spans="1:7" x14ac:dyDescent="0.25">
      <c r="A27" s="39" t="s">
        <v>22</v>
      </c>
      <c r="B27" s="167"/>
      <c r="C27" s="1">
        <v>3</v>
      </c>
      <c r="D27" s="2">
        <f>B27*C27</f>
        <v>0</v>
      </c>
      <c r="E27" s="55"/>
      <c r="F27" s="56"/>
      <c r="G27" s="57"/>
    </row>
    <row r="28" spans="1:7" x14ac:dyDescent="0.25">
      <c r="A28" s="39" t="s">
        <v>12</v>
      </c>
      <c r="B28" s="167"/>
      <c r="C28" s="1">
        <v>62</v>
      </c>
      <c r="D28" s="2">
        <f t="shared" ref="D28:D31" si="2">B28*C28</f>
        <v>0</v>
      </c>
      <c r="E28" s="55"/>
      <c r="F28" s="56"/>
      <c r="G28" s="57"/>
    </row>
    <row r="29" spans="1:7" ht="30" x14ac:dyDescent="0.25">
      <c r="A29" s="39" t="s">
        <v>13</v>
      </c>
      <c r="B29" s="167"/>
      <c r="C29" s="1">
        <v>75</v>
      </c>
      <c r="D29" s="2">
        <f t="shared" si="2"/>
        <v>0</v>
      </c>
      <c r="E29" s="55"/>
      <c r="F29" s="56"/>
      <c r="G29" s="57"/>
    </row>
    <row r="30" spans="1:7" ht="30" x14ac:dyDescent="0.25">
      <c r="A30" s="39" t="s">
        <v>14</v>
      </c>
      <c r="B30" s="167"/>
      <c r="C30" s="1">
        <v>60</v>
      </c>
      <c r="D30" s="2">
        <f t="shared" si="2"/>
        <v>0</v>
      </c>
      <c r="E30" s="55"/>
      <c r="F30" s="56"/>
      <c r="G30" s="57"/>
    </row>
    <row r="31" spans="1:7" ht="15.75" thickBot="1" x14ac:dyDescent="0.3">
      <c r="A31" s="43" t="s">
        <v>15</v>
      </c>
      <c r="B31" s="168"/>
      <c r="C31" s="4">
        <v>63</v>
      </c>
      <c r="D31" s="58">
        <f t="shared" si="2"/>
        <v>0</v>
      </c>
      <c r="E31" s="55"/>
      <c r="F31" s="56"/>
      <c r="G31" s="57"/>
    </row>
    <row r="32" spans="1:7" ht="15.75" thickBot="1" x14ac:dyDescent="0.3">
      <c r="A32" s="28" t="s">
        <v>7</v>
      </c>
      <c r="B32" s="5"/>
      <c r="C32" s="5"/>
      <c r="D32" s="59">
        <f>SUM(D27:D31)</f>
        <v>0</v>
      </c>
      <c r="E32" s="60"/>
      <c r="F32" s="61"/>
      <c r="G32" s="62"/>
    </row>
    <row r="33" spans="1:7" ht="15.75" thickBot="1" x14ac:dyDescent="0.3">
      <c r="A33" s="29"/>
      <c r="B33" s="7"/>
      <c r="C33" s="7"/>
      <c r="D33" s="7"/>
      <c r="E33" s="7"/>
      <c r="F33" s="45"/>
      <c r="G33" s="8"/>
    </row>
    <row r="34" spans="1:7" ht="15.75" thickBot="1" x14ac:dyDescent="0.3">
      <c r="A34" s="63" t="s">
        <v>24</v>
      </c>
      <c r="B34" s="64"/>
      <c r="C34" s="64"/>
      <c r="D34" s="64"/>
      <c r="E34" s="64"/>
      <c r="F34" s="65">
        <f>D32+F23</f>
        <v>0</v>
      </c>
      <c r="G34" s="10">
        <f>D32+G23</f>
        <v>0</v>
      </c>
    </row>
    <row r="35" spans="1:7" ht="15.75" thickBot="1" x14ac:dyDescent="0.3"/>
    <row r="36" spans="1:7" ht="15.75" thickBot="1" x14ac:dyDescent="0.3">
      <c r="A36" s="31" t="s">
        <v>40</v>
      </c>
      <c r="B36" s="32"/>
      <c r="C36" s="32"/>
      <c r="D36" s="32"/>
      <c r="E36" s="32"/>
      <c r="F36" s="66"/>
      <c r="G36" s="33"/>
    </row>
    <row r="37" spans="1:7" ht="15.75" thickBot="1" x14ac:dyDescent="0.3">
      <c r="A37" s="20"/>
      <c r="B37" s="21"/>
      <c r="C37" s="21"/>
      <c r="D37" s="21"/>
      <c r="E37" s="21"/>
      <c r="F37" s="67"/>
      <c r="G37" s="22"/>
    </row>
    <row r="38" spans="1:7" ht="51.75" customHeight="1" x14ac:dyDescent="0.25">
      <c r="A38" s="68" t="s">
        <v>25</v>
      </c>
      <c r="B38" s="169" t="s">
        <v>16</v>
      </c>
      <c r="C38" s="69" t="s">
        <v>18</v>
      </c>
      <c r="D38" s="51" t="s">
        <v>26</v>
      </c>
      <c r="E38" s="74"/>
      <c r="F38" s="100"/>
      <c r="G38" s="76"/>
    </row>
    <row r="39" spans="1:7" ht="15.75" thickBot="1" x14ac:dyDescent="0.3">
      <c r="A39" s="194"/>
      <c r="B39" s="70" t="s">
        <v>17</v>
      </c>
      <c r="C39" s="70">
        <v>12</v>
      </c>
      <c r="D39" s="17">
        <f>C39*A39</f>
        <v>0</v>
      </c>
      <c r="E39" s="77"/>
      <c r="F39" s="61"/>
      <c r="G39" s="62"/>
    </row>
    <row r="40" spans="1:7" ht="15.75" thickBot="1" x14ac:dyDescent="0.3">
      <c r="A40" s="105"/>
      <c r="B40" s="106"/>
      <c r="C40" s="107"/>
      <c r="D40" s="108"/>
      <c r="E40" s="106"/>
      <c r="F40" s="106"/>
      <c r="G40" s="109"/>
    </row>
    <row r="41" spans="1:7" ht="90" x14ac:dyDescent="0.25">
      <c r="A41" s="202" t="s">
        <v>114</v>
      </c>
      <c r="B41" s="169" t="s">
        <v>75</v>
      </c>
      <c r="C41" s="50" t="s">
        <v>79</v>
      </c>
      <c r="D41" s="203" t="s">
        <v>26</v>
      </c>
      <c r="E41" s="74" t="s">
        <v>115</v>
      </c>
      <c r="F41" s="101"/>
      <c r="G41" s="102"/>
    </row>
    <row r="42" spans="1:7" x14ac:dyDescent="0.25">
      <c r="A42" s="103" t="s">
        <v>76</v>
      </c>
      <c r="B42" s="40"/>
      <c r="C42" s="99">
        <v>35100</v>
      </c>
      <c r="D42" s="110">
        <f>C42*B42</f>
        <v>0</v>
      </c>
      <c r="E42" s="112"/>
      <c r="F42" s="55"/>
      <c r="G42" s="57"/>
    </row>
    <row r="43" spans="1:7" x14ac:dyDescent="0.25">
      <c r="A43" s="103" t="s">
        <v>77</v>
      </c>
      <c r="B43" s="40"/>
      <c r="C43" s="99">
        <v>21400</v>
      </c>
      <c r="D43" s="110">
        <f t="shared" ref="D43:D44" si="3">C43*B43</f>
        <v>0</v>
      </c>
      <c r="E43" s="112"/>
      <c r="F43" s="55"/>
      <c r="G43" s="57"/>
    </row>
    <row r="44" spans="1:7" x14ac:dyDescent="0.25">
      <c r="A44" s="103" t="s">
        <v>78</v>
      </c>
      <c r="B44" s="40"/>
      <c r="C44" s="99">
        <v>650</v>
      </c>
      <c r="D44" s="110">
        <f t="shared" si="3"/>
        <v>0</v>
      </c>
      <c r="E44" s="112"/>
      <c r="F44" s="55"/>
      <c r="G44" s="57"/>
    </row>
    <row r="45" spans="1:7" ht="15.75" thickBot="1" x14ac:dyDescent="0.3">
      <c r="A45" s="104"/>
      <c r="B45" s="55"/>
      <c r="C45" s="71"/>
      <c r="D45" s="72"/>
      <c r="E45" s="112"/>
      <c r="F45" s="55"/>
      <c r="G45" s="57"/>
    </row>
    <row r="46" spans="1:7" ht="15.75" thickBot="1" x14ac:dyDescent="0.3">
      <c r="A46" s="28" t="s">
        <v>82</v>
      </c>
      <c r="B46" s="5"/>
      <c r="C46" s="5"/>
      <c r="D46" s="11">
        <f>SUM(D42:D45)</f>
        <v>0</v>
      </c>
      <c r="E46" s="77"/>
      <c r="F46" s="60"/>
      <c r="G46" s="62"/>
    </row>
    <row r="47" spans="1:7" ht="15.75" thickBot="1" x14ac:dyDescent="0.3">
      <c r="A47" s="105"/>
      <c r="B47" s="106"/>
      <c r="C47" s="107"/>
      <c r="D47" s="108"/>
      <c r="E47" s="106"/>
      <c r="F47" s="106"/>
      <c r="G47" s="109"/>
    </row>
    <row r="48" spans="1:7" ht="15.75" thickBot="1" x14ac:dyDescent="0.3">
      <c r="A48" s="63" t="s">
        <v>80</v>
      </c>
      <c r="B48" s="64"/>
      <c r="C48" s="64"/>
      <c r="D48" s="64"/>
      <c r="E48" s="64"/>
      <c r="F48" s="65">
        <f>D44+F35</f>
        <v>0</v>
      </c>
      <c r="G48" s="10">
        <f>D39-D46</f>
        <v>0</v>
      </c>
    </row>
    <row r="49" spans="1:7" ht="15.75" thickBot="1" x14ac:dyDescent="0.3"/>
    <row r="50" spans="1:7" ht="15.75" thickBot="1" x14ac:dyDescent="0.3">
      <c r="A50" s="31" t="s">
        <v>34</v>
      </c>
      <c r="B50" s="32"/>
      <c r="C50" s="32"/>
      <c r="D50" s="32"/>
      <c r="E50" s="32"/>
      <c r="F50" s="66"/>
      <c r="G50" s="33"/>
    </row>
    <row r="51" spans="1:7" ht="15.75" thickBot="1" x14ac:dyDescent="0.3">
      <c r="A51" s="29"/>
      <c r="B51" s="7"/>
      <c r="C51" s="7"/>
      <c r="D51" s="7"/>
      <c r="E51" s="7"/>
      <c r="F51" s="45"/>
      <c r="G51" s="8"/>
    </row>
    <row r="52" spans="1:7" ht="15.75" thickBot="1" x14ac:dyDescent="0.3">
      <c r="A52" s="46" t="s">
        <v>105</v>
      </c>
      <c r="B52" s="47"/>
      <c r="C52" s="47"/>
      <c r="D52" s="47"/>
      <c r="E52" s="11"/>
      <c r="F52" s="48"/>
      <c r="G52" s="6"/>
    </row>
    <row r="53" spans="1:7" ht="71.25" customHeight="1" x14ac:dyDescent="0.25">
      <c r="A53" s="171" t="s">
        <v>27</v>
      </c>
      <c r="B53" s="169" t="s">
        <v>28</v>
      </c>
      <c r="C53" s="169" t="s">
        <v>18</v>
      </c>
      <c r="D53" s="51" t="s">
        <v>29</v>
      </c>
      <c r="E53" s="74"/>
      <c r="F53" s="100"/>
      <c r="G53" s="76"/>
    </row>
    <row r="54" spans="1:7" ht="15.75" thickBot="1" x14ac:dyDescent="0.3">
      <c r="A54" s="194"/>
      <c r="B54" s="96">
        <v>150</v>
      </c>
      <c r="C54" s="70">
        <v>156</v>
      </c>
      <c r="D54" s="17">
        <f>A54*B54*C54</f>
        <v>0</v>
      </c>
      <c r="E54" s="77"/>
      <c r="F54" s="61"/>
      <c r="G54" s="62"/>
    </row>
    <row r="55" spans="1:7" ht="15.75" thickBot="1" x14ac:dyDescent="0.3">
      <c r="A55" s="29"/>
      <c r="B55" s="7"/>
      <c r="C55" s="7"/>
      <c r="D55" s="7"/>
      <c r="E55" s="7"/>
      <c r="F55" s="45"/>
      <c r="G55" s="8"/>
    </row>
    <row r="56" spans="1:7" ht="15.75" thickBot="1" x14ac:dyDescent="0.3">
      <c r="A56" s="46" t="s">
        <v>30</v>
      </c>
      <c r="B56" s="47"/>
      <c r="C56" s="47"/>
      <c r="D56" s="73"/>
      <c r="E56" s="23"/>
      <c r="F56" s="48"/>
      <c r="G56" s="6"/>
    </row>
    <row r="57" spans="1:7" ht="90" customHeight="1" x14ac:dyDescent="0.25">
      <c r="A57" s="171" t="s">
        <v>112</v>
      </c>
      <c r="B57" s="50" t="s">
        <v>41</v>
      </c>
      <c r="C57" s="169" t="s">
        <v>31</v>
      </c>
      <c r="D57" s="170" t="s">
        <v>32</v>
      </c>
      <c r="E57" s="74"/>
      <c r="F57" s="75"/>
      <c r="G57" s="76"/>
    </row>
    <row r="58" spans="1:7" ht="15.75" thickBot="1" x14ac:dyDescent="0.3">
      <c r="A58" s="194"/>
      <c r="B58" s="70">
        <v>30</v>
      </c>
      <c r="C58" s="70">
        <v>52</v>
      </c>
      <c r="D58" s="17">
        <f>A58*B58*C58</f>
        <v>0</v>
      </c>
      <c r="E58" s="77"/>
      <c r="F58" s="60"/>
      <c r="G58" s="62"/>
    </row>
    <row r="59" spans="1:7" x14ac:dyDescent="0.25">
      <c r="A59" s="29"/>
      <c r="B59" s="7"/>
      <c r="C59" s="7"/>
      <c r="D59" s="7"/>
      <c r="E59" s="7"/>
      <c r="F59" s="45"/>
      <c r="G59" s="8"/>
    </row>
    <row r="60" spans="1:7" ht="15.75" thickBot="1" x14ac:dyDescent="0.3">
      <c r="A60" s="29"/>
      <c r="B60" s="7"/>
      <c r="C60" s="7"/>
      <c r="D60" s="7"/>
      <c r="E60" s="7"/>
      <c r="F60" s="45"/>
      <c r="G60" s="8"/>
    </row>
    <row r="61" spans="1:7" ht="15.75" thickBot="1" x14ac:dyDescent="0.3">
      <c r="A61" s="30" t="s">
        <v>33</v>
      </c>
      <c r="B61" s="9"/>
      <c r="C61" s="9"/>
      <c r="D61" s="9"/>
      <c r="E61" s="9"/>
      <c r="F61" s="78" t="e">
        <f>D54+D58+#REF!</f>
        <v>#REF!</v>
      </c>
      <c r="G61" s="10">
        <f>D58+D54</f>
        <v>0</v>
      </c>
    </row>
    <row r="62" spans="1:7" ht="15.75" thickBot="1" x14ac:dyDescent="0.3">
      <c r="A62" s="55"/>
      <c r="B62" s="55"/>
      <c r="C62" s="55"/>
      <c r="D62" s="55"/>
      <c r="E62" s="55"/>
      <c r="F62" s="55"/>
    </row>
    <row r="63" spans="1:7" ht="15.75" thickBot="1" x14ac:dyDescent="0.3">
      <c r="A63" s="31" t="s">
        <v>85</v>
      </c>
      <c r="B63" s="32"/>
      <c r="C63" s="32"/>
      <c r="D63" s="32"/>
      <c r="E63" s="32"/>
      <c r="F63" s="66"/>
      <c r="G63" s="33"/>
    </row>
    <row r="64" spans="1:7" ht="15.75" thickBot="1" x14ac:dyDescent="0.3">
      <c r="A64" s="29"/>
      <c r="B64" s="7"/>
      <c r="C64" s="7"/>
      <c r="D64" s="7"/>
      <c r="E64" s="7"/>
      <c r="F64" s="45"/>
      <c r="G64" s="8"/>
    </row>
    <row r="65" spans="1:7" ht="15.75" thickBot="1" x14ac:dyDescent="0.3">
      <c r="A65" s="97" t="s">
        <v>106</v>
      </c>
      <c r="B65" s="98"/>
      <c r="C65" s="11"/>
      <c r="D65" s="11"/>
      <c r="E65" s="11"/>
      <c r="F65" s="48"/>
      <c r="G65" s="6"/>
    </row>
    <row r="66" spans="1:7" ht="61.5" customHeight="1" thickBot="1" x14ac:dyDescent="0.3">
      <c r="A66" s="147" t="s">
        <v>10</v>
      </c>
      <c r="B66" s="148" t="s">
        <v>46</v>
      </c>
      <c r="C66" s="149" t="s">
        <v>48</v>
      </c>
      <c r="D66" s="148" t="s">
        <v>45</v>
      </c>
      <c r="E66" s="148" t="s">
        <v>2</v>
      </c>
      <c r="F66" s="79"/>
      <c r="G66" s="80" t="s">
        <v>88</v>
      </c>
    </row>
    <row r="67" spans="1:7" ht="120" x14ac:dyDescent="0.25">
      <c r="A67" s="150" t="s">
        <v>63</v>
      </c>
      <c r="B67" s="151" t="s">
        <v>47</v>
      </c>
      <c r="C67" s="151" t="s">
        <v>61</v>
      </c>
      <c r="D67" s="172">
        <v>3.5000000000000003E-2</v>
      </c>
      <c r="E67" s="173"/>
      <c r="F67" s="174"/>
      <c r="G67" s="175">
        <f>D67*E67</f>
        <v>0</v>
      </c>
    </row>
    <row r="68" spans="1:7" ht="210" x14ac:dyDescent="0.25">
      <c r="A68" s="152" t="s">
        <v>64</v>
      </c>
      <c r="B68" s="93" t="s">
        <v>49</v>
      </c>
      <c r="C68" s="93" t="s">
        <v>61</v>
      </c>
      <c r="D68" s="176">
        <v>0.08</v>
      </c>
      <c r="E68" s="177"/>
      <c r="F68" s="178"/>
      <c r="G68" s="179">
        <f t="shared" ref="G68:G79" si="4">D68*E68</f>
        <v>0</v>
      </c>
    </row>
    <row r="69" spans="1:7" x14ac:dyDescent="0.25">
      <c r="A69" s="152" t="s">
        <v>65</v>
      </c>
      <c r="B69" s="93" t="s">
        <v>50</v>
      </c>
      <c r="C69" s="93" t="s">
        <v>62</v>
      </c>
      <c r="D69" s="176">
        <v>0.71499999999999997</v>
      </c>
      <c r="E69" s="177"/>
      <c r="F69" s="178"/>
      <c r="G69" s="179">
        <f t="shared" si="4"/>
        <v>0</v>
      </c>
    </row>
    <row r="70" spans="1:7" ht="30" x14ac:dyDescent="0.25">
      <c r="A70" s="152" t="s">
        <v>66</v>
      </c>
      <c r="B70" s="93" t="s">
        <v>51</v>
      </c>
      <c r="C70" s="93" t="s">
        <v>61</v>
      </c>
      <c r="D70" s="184">
        <v>0.02</v>
      </c>
      <c r="E70" s="177"/>
      <c r="F70" s="178"/>
      <c r="G70" s="179">
        <f t="shared" si="4"/>
        <v>0</v>
      </c>
    </row>
    <row r="71" spans="1:7" ht="135" x14ac:dyDescent="0.25">
      <c r="A71" s="152" t="s">
        <v>67</v>
      </c>
      <c r="B71" s="93" t="s">
        <v>52</v>
      </c>
      <c r="C71" s="93" t="s">
        <v>62</v>
      </c>
      <c r="D71" s="176">
        <v>145.72999999999999</v>
      </c>
      <c r="E71" s="177"/>
      <c r="F71" s="178"/>
      <c r="G71" s="179">
        <f t="shared" si="4"/>
        <v>0</v>
      </c>
    </row>
    <row r="72" spans="1:7" ht="75" x14ac:dyDescent="0.25">
      <c r="A72" s="152" t="s">
        <v>68</v>
      </c>
      <c r="B72" s="93" t="s">
        <v>53</v>
      </c>
      <c r="C72" s="93" t="s">
        <v>62</v>
      </c>
      <c r="D72" s="176">
        <v>2.5</v>
      </c>
      <c r="E72" s="177"/>
      <c r="F72" s="178"/>
      <c r="G72" s="179">
        <f t="shared" si="4"/>
        <v>0</v>
      </c>
    </row>
    <row r="73" spans="1:7" ht="60" x14ac:dyDescent="0.25">
      <c r="A73" s="152" t="s">
        <v>69</v>
      </c>
      <c r="B73" s="93" t="s">
        <v>54</v>
      </c>
      <c r="C73" s="93" t="s">
        <v>61</v>
      </c>
      <c r="D73" s="176">
        <v>33.159999999999997</v>
      </c>
      <c r="E73" s="177"/>
      <c r="F73" s="178"/>
      <c r="G73" s="179">
        <f t="shared" si="4"/>
        <v>0</v>
      </c>
    </row>
    <row r="74" spans="1:7" ht="45" x14ac:dyDescent="0.25">
      <c r="A74" s="152" t="s">
        <v>70</v>
      </c>
      <c r="B74" s="93" t="s">
        <v>55</v>
      </c>
      <c r="C74" s="93" t="s">
        <v>61</v>
      </c>
      <c r="D74" s="176">
        <v>3.0000000000000001E-3</v>
      </c>
      <c r="E74" s="177"/>
      <c r="F74" s="178"/>
      <c r="G74" s="179">
        <f t="shared" si="4"/>
        <v>0</v>
      </c>
    </row>
    <row r="75" spans="1:7" ht="75" x14ac:dyDescent="0.25">
      <c r="A75" s="152" t="s">
        <v>71</v>
      </c>
      <c r="B75" s="93" t="s">
        <v>56</v>
      </c>
      <c r="C75" s="93" t="s">
        <v>61</v>
      </c>
      <c r="D75" s="176">
        <v>0.73</v>
      </c>
      <c r="E75" s="177"/>
      <c r="F75" s="178"/>
      <c r="G75" s="179">
        <f t="shared" si="4"/>
        <v>0</v>
      </c>
    </row>
    <row r="76" spans="1:7" ht="105" x14ac:dyDescent="0.25">
      <c r="A76" s="152" t="s">
        <v>72</v>
      </c>
      <c r="B76" s="93" t="s">
        <v>57</v>
      </c>
      <c r="C76" s="93" t="s">
        <v>61</v>
      </c>
      <c r="D76" s="176">
        <v>0.20799999999999999</v>
      </c>
      <c r="E76" s="177"/>
      <c r="F76" s="178"/>
      <c r="G76" s="179">
        <f t="shared" si="4"/>
        <v>0</v>
      </c>
    </row>
    <row r="77" spans="1:7" ht="120" x14ac:dyDescent="0.25">
      <c r="A77" s="152" t="s">
        <v>86</v>
      </c>
      <c r="B77" s="93" t="s">
        <v>58</v>
      </c>
      <c r="C77" s="93"/>
      <c r="D77" s="176">
        <v>23.23</v>
      </c>
      <c r="E77" s="177"/>
      <c r="F77" s="178"/>
      <c r="G77" s="179">
        <f t="shared" si="4"/>
        <v>0</v>
      </c>
    </row>
    <row r="78" spans="1:7" ht="120" x14ac:dyDescent="0.25">
      <c r="A78" s="152" t="s">
        <v>73</v>
      </c>
      <c r="B78" s="93" t="s">
        <v>59</v>
      </c>
      <c r="C78" s="93" t="s">
        <v>62</v>
      </c>
      <c r="D78" s="176">
        <v>31.17</v>
      </c>
      <c r="E78" s="177"/>
      <c r="F78" s="178"/>
      <c r="G78" s="179">
        <f t="shared" si="4"/>
        <v>0</v>
      </c>
    </row>
    <row r="79" spans="1:7" ht="45.75" thickBot="1" x14ac:dyDescent="0.3">
      <c r="A79" s="153" t="s">
        <v>74</v>
      </c>
      <c r="B79" s="154" t="s">
        <v>60</v>
      </c>
      <c r="C79" s="154" t="s">
        <v>62</v>
      </c>
      <c r="D79" s="180">
        <v>936.22</v>
      </c>
      <c r="E79" s="181"/>
      <c r="F79" s="182"/>
      <c r="G79" s="183">
        <f t="shared" si="4"/>
        <v>0</v>
      </c>
    </row>
    <row r="80" spans="1:7" ht="15.75" thickBot="1" x14ac:dyDescent="0.3">
      <c r="A80" s="81"/>
      <c r="B80" s="60"/>
      <c r="C80" s="60"/>
      <c r="D80" s="60"/>
      <c r="E80" s="60"/>
      <c r="F80" s="61"/>
      <c r="G80" s="62"/>
    </row>
    <row r="81" spans="1:7" ht="15.75" thickBot="1" x14ac:dyDescent="0.3">
      <c r="A81" s="29"/>
      <c r="B81" s="7"/>
      <c r="C81" s="7"/>
      <c r="D81" s="7"/>
      <c r="E81" s="7"/>
      <c r="F81" s="45"/>
      <c r="G81" s="8"/>
    </row>
    <row r="82" spans="1:7" ht="15.75" thickBot="1" x14ac:dyDescent="0.3">
      <c r="A82" s="82" t="s">
        <v>43</v>
      </c>
      <c r="B82" s="12"/>
      <c r="C82" s="12"/>
      <c r="D82" s="12"/>
      <c r="E82" s="12"/>
      <c r="F82" s="83"/>
      <c r="G82" s="10">
        <f>SUM(G67:G81)</f>
        <v>0</v>
      </c>
    </row>
    <row r="83" spans="1:7" ht="15.75" thickBot="1" x14ac:dyDescent="0.3"/>
    <row r="84" spans="1:7" ht="15.75" thickBot="1" x14ac:dyDescent="0.3">
      <c r="A84" s="31" t="s">
        <v>92</v>
      </c>
      <c r="B84" s="32"/>
      <c r="C84" s="32"/>
      <c r="D84" s="32"/>
      <c r="E84" s="32"/>
      <c r="F84" s="66"/>
      <c r="G84" s="33"/>
    </row>
    <row r="85" spans="1:7" ht="15.75" thickBot="1" x14ac:dyDescent="0.3">
      <c r="A85" s="29"/>
      <c r="B85" s="7"/>
      <c r="C85" s="7"/>
      <c r="D85" s="7"/>
      <c r="E85" s="7"/>
      <c r="F85" s="45"/>
      <c r="G85" s="8"/>
    </row>
    <row r="86" spans="1:7" ht="15.75" thickBot="1" x14ac:dyDescent="0.3">
      <c r="A86" s="23" t="s">
        <v>116</v>
      </c>
      <c r="B86" s="11"/>
      <c r="C86" s="11"/>
      <c r="D86" s="11"/>
      <c r="E86" s="11"/>
      <c r="F86" s="11"/>
      <c r="G86" s="6"/>
    </row>
    <row r="87" spans="1:7" ht="60" x14ac:dyDescent="0.25">
      <c r="A87" s="186" t="s">
        <v>83</v>
      </c>
      <c r="B87" s="163" t="s">
        <v>5</v>
      </c>
      <c r="C87" s="163" t="s">
        <v>18</v>
      </c>
      <c r="D87" s="185" t="s">
        <v>81</v>
      </c>
      <c r="E87" s="74"/>
      <c r="F87" s="100"/>
      <c r="G87" s="76"/>
    </row>
    <row r="88" spans="1:7" ht="15.75" thickBot="1" x14ac:dyDescent="0.3">
      <c r="A88" s="18"/>
      <c r="B88" s="96">
        <v>5</v>
      </c>
      <c r="C88" s="92">
        <v>2</v>
      </c>
      <c r="D88" s="17">
        <f>A88*B88*C88</f>
        <v>0</v>
      </c>
      <c r="E88" s="77"/>
      <c r="F88" s="61"/>
      <c r="G88" s="62"/>
    </row>
    <row r="89" spans="1:7" x14ac:dyDescent="0.25">
      <c r="A89" s="29"/>
      <c r="B89" s="7"/>
      <c r="C89" s="7"/>
      <c r="D89" s="7"/>
      <c r="E89" s="7"/>
      <c r="F89" s="45"/>
      <c r="G89" s="8"/>
    </row>
    <row r="90" spans="1:7" ht="15.75" thickBot="1" x14ac:dyDescent="0.3">
      <c r="A90" s="29"/>
      <c r="B90" s="7"/>
      <c r="C90" s="7"/>
      <c r="D90" s="7"/>
      <c r="E90" s="7"/>
      <c r="F90" s="45"/>
      <c r="G90" s="8"/>
    </row>
    <row r="91" spans="1:7" ht="15.75" thickBot="1" x14ac:dyDescent="0.3">
      <c r="A91" s="84" t="s">
        <v>108</v>
      </c>
      <c r="B91" s="85"/>
      <c r="C91" s="85"/>
      <c r="D91" s="85"/>
      <c r="E91" s="85"/>
      <c r="F91" s="86"/>
      <c r="G91" s="87">
        <f>D88</f>
        <v>0</v>
      </c>
    </row>
    <row r="92" spans="1:7" ht="15.75" thickBot="1" x14ac:dyDescent="0.3">
      <c r="A92" s="88"/>
      <c r="B92" s="88"/>
      <c r="C92" s="88"/>
      <c r="D92" s="88"/>
      <c r="E92" s="88"/>
      <c r="F92" s="88"/>
      <c r="G92" s="88"/>
    </row>
    <row r="93" spans="1:7" ht="15.75" thickBot="1" x14ac:dyDescent="0.3">
      <c r="A93" s="31" t="s">
        <v>42</v>
      </c>
      <c r="B93" s="32"/>
      <c r="C93" s="32"/>
      <c r="D93" s="32"/>
      <c r="E93" s="32"/>
      <c r="F93" s="32"/>
      <c r="G93" s="33"/>
    </row>
    <row r="94" spans="1:7" ht="15.75" thickBot="1" x14ac:dyDescent="0.3">
      <c r="A94" s="23" t="s">
        <v>90</v>
      </c>
      <c r="B94" s="122"/>
      <c r="C94" s="122"/>
      <c r="D94" s="122"/>
      <c r="E94" s="123"/>
      <c r="F94" s="123"/>
      <c r="G94" s="121"/>
    </row>
    <row r="95" spans="1:7" ht="45" x14ac:dyDescent="0.25">
      <c r="A95" s="34" t="s">
        <v>87</v>
      </c>
      <c r="B95" s="35" t="s">
        <v>5</v>
      </c>
      <c r="C95" s="35" t="s">
        <v>18</v>
      </c>
      <c r="D95" s="205" t="s">
        <v>26</v>
      </c>
      <c r="E95" s="111"/>
      <c r="F95" s="207"/>
      <c r="G95" s="208"/>
    </row>
    <row r="96" spans="1:7" ht="18" customHeight="1" thickBot="1" x14ac:dyDescent="0.3">
      <c r="A96" s="114"/>
      <c r="B96" s="115">
        <v>8</v>
      </c>
      <c r="C96" s="116">
        <v>4</v>
      </c>
      <c r="D96" s="206">
        <f>C96*A96*8</f>
        <v>0</v>
      </c>
      <c r="E96" s="77"/>
      <c r="F96" s="204"/>
      <c r="G96" s="209"/>
    </row>
    <row r="97" spans="1:7" ht="18" customHeight="1" thickBot="1" x14ac:dyDescent="0.3">
      <c r="A97" s="118"/>
      <c r="B97" s="119"/>
      <c r="C97" s="120"/>
      <c r="D97" s="108"/>
      <c r="E97" s="128"/>
      <c r="F97" s="128"/>
      <c r="G97" s="129"/>
    </row>
    <row r="98" spans="1:7" ht="15.75" thickBot="1" x14ac:dyDescent="0.3">
      <c r="A98" s="82" t="s">
        <v>44</v>
      </c>
      <c r="B98" s="12"/>
      <c r="C98" s="12"/>
      <c r="D98" s="12"/>
      <c r="E98" s="12"/>
      <c r="F98" s="83"/>
      <c r="G98" s="10">
        <f>D96</f>
        <v>0</v>
      </c>
    </row>
    <row r="99" spans="1:7" x14ac:dyDescent="0.25">
      <c r="A99" s="200"/>
      <c r="B99" s="200"/>
      <c r="C99" s="200"/>
      <c r="D99" s="200"/>
      <c r="E99" s="200"/>
      <c r="F99" s="200"/>
      <c r="G99" s="200"/>
    </row>
    <row r="100" spans="1:7" ht="15.75" thickBot="1" x14ac:dyDescent="0.3">
      <c r="A100" s="200"/>
      <c r="B100" s="200"/>
      <c r="C100" s="200"/>
      <c r="D100" s="200"/>
      <c r="E100" s="200"/>
      <c r="F100" s="200"/>
      <c r="G100" s="200"/>
    </row>
    <row r="101" spans="1:7" ht="15.75" thickBot="1" x14ac:dyDescent="0.3">
      <c r="A101" s="31" t="s">
        <v>89</v>
      </c>
      <c r="B101" s="32"/>
      <c r="C101" s="32"/>
      <c r="D101" s="32"/>
      <c r="E101" s="32"/>
      <c r="F101" s="32"/>
      <c r="G101" s="33"/>
    </row>
    <row r="102" spans="1:7" ht="15.75" thickBot="1" x14ac:dyDescent="0.3">
      <c r="A102" s="46" t="s">
        <v>91</v>
      </c>
      <c r="B102" s="123"/>
      <c r="C102" s="123"/>
      <c r="D102" s="123"/>
      <c r="E102" s="123"/>
      <c r="F102" s="123"/>
      <c r="G102" s="121"/>
    </row>
    <row r="103" spans="1:7" ht="43.5" customHeight="1" x14ac:dyDescent="0.25">
      <c r="A103" s="187" t="s">
        <v>94</v>
      </c>
      <c r="B103" s="188" t="s">
        <v>95</v>
      </c>
      <c r="C103" s="188" t="s">
        <v>18</v>
      </c>
      <c r="D103" s="188" t="s">
        <v>96</v>
      </c>
      <c r="E103" s="189" t="s">
        <v>26</v>
      </c>
      <c r="F103" s="131"/>
      <c r="G103" s="113"/>
    </row>
    <row r="104" spans="1:7" x14ac:dyDescent="0.25">
      <c r="A104" s="130" t="s">
        <v>97</v>
      </c>
      <c r="B104" s="190" t="s">
        <v>101</v>
      </c>
      <c r="C104" s="190">
        <v>52</v>
      </c>
      <c r="D104" s="132"/>
      <c r="E104" s="192">
        <f>D104*C104</f>
        <v>0</v>
      </c>
      <c r="F104" s="131"/>
      <c r="G104" s="117"/>
    </row>
    <row r="105" spans="1:7" x14ac:dyDescent="0.25">
      <c r="A105" s="130" t="s">
        <v>98</v>
      </c>
      <c r="B105" s="190" t="s">
        <v>101</v>
      </c>
      <c r="C105" s="190">
        <v>52</v>
      </c>
      <c r="D105" s="132"/>
      <c r="E105" s="192">
        <f>D105*C105</f>
        <v>0</v>
      </c>
      <c r="F105" s="131"/>
      <c r="G105" s="117"/>
    </row>
    <row r="106" spans="1:7" x14ac:dyDescent="0.25">
      <c r="A106" s="130" t="s">
        <v>99</v>
      </c>
      <c r="B106" s="190" t="s">
        <v>101</v>
      </c>
      <c r="C106" s="190">
        <v>52</v>
      </c>
      <c r="D106" s="132"/>
      <c r="E106" s="192">
        <f t="shared" ref="E106:E107" si="5">D106*C106</f>
        <v>0</v>
      </c>
      <c r="F106" s="131"/>
      <c r="G106" s="117"/>
    </row>
    <row r="107" spans="1:7" ht="15.75" thickBot="1" x14ac:dyDescent="0.3">
      <c r="A107" s="155" t="s">
        <v>103</v>
      </c>
      <c r="B107" s="191" t="s">
        <v>102</v>
      </c>
      <c r="C107" s="191">
        <v>1</v>
      </c>
      <c r="D107" s="156"/>
      <c r="E107" s="193">
        <f t="shared" si="5"/>
        <v>0</v>
      </c>
      <c r="F107" s="157"/>
      <c r="G107" s="117"/>
    </row>
    <row r="108" spans="1:7" ht="15.75" thickBot="1" x14ac:dyDescent="0.3">
      <c r="A108" s="158" t="s">
        <v>104</v>
      </c>
      <c r="B108" s="159"/>
      <c r="C108" s="160"/>
      <c r="D108" s="159"/>
      <c r="E108" s="160"/>
      <c r="F108" s="161"/>
      <c r="G108" s="162"/>
    </row>
    <row r="109" spans="1:7" ht="15.75" thickBot="1" x14ac:dyDescent="0.3">
      <c r="A109" s="124"/>
      <c r="B109" s="125"/>
      <c r="C109" s="126"/>
      <c r="D109" s="127"/>
      <c r="E109" s="128"/>
      <c r="F109" s="128"/>
      <c r="G109" s="129"/>
    </row>
    <row r="110" spans="1:7" ht="15.75" thickBot="1" x14ac:dyDescent="0.3">
      <c r="A110" s="82" t="s">
        <v>93</v>
      </c>
      <c r="B110" s="12"/>
      <c r="C110" s="12"/>
      <c r="D110" s="12"/>
      <c r="E110" s="12"/>
      <c r="F110" s="83"/>
      <c r="G110" s="10">
        <f>SUM(E104:E107)</f>
        <v>0</v>
      </c>
    </row>
    <row r="111" spans="1:7" x14ac:dyDescent="0.25">
      <c r="A111" s="88"/>
      <c r="B111" s="88"/>
      <c r="C111" s="88"/>
      <c r="D111" s="88"/>
      <c r="E111" s="88"/>
      <c r="F111" s="88"/>
      <c r="G111" s="88"/>
    </row>
    <row r="112" spans="1:7" x14ac:dyDescent="0.25">
      <c r="A112" s="88"/>
      <c r="B112" s="88"/>
      <c r="C112" s="88"/>
      <c r="D112" s="88"/>
      <c r="E112" s="88"/>
      <c r="F112" s="88"/>
      <c r="G112" s="88"/>
    </row>
    <row r="113" spans="1:7" x14ac:dyDescent="0.25">
      <c r="A113" s="88"/>
      <c r="B113" s="88"/>
      <c r="C113" s="88"/>
      <c r="D113" s="88"/>
      <c r="E113" s="88"/>
      <c r="F113" s="88"/>
      <c r="G113" s="88"/>
    </row>
    <row r="114" spans="1:7" x14ac:dyDescent="0.25">
      <c r="A114" s="88"/>
      <c r="B114" s="88"/>
      <c r="C114" s="88"/>
      <c r="D114" s="88"/>
      <c r="E114" s="88"/>
      <c r="F114" s="88"/>
      <c r="G114" s="88"/>
    </row>
    <row r="115" spans="1:7" x14ac:dyDescent="0.25">
      <c r="A115" s="88"/>
      <c r="B115" s="88"/>
      <c r="C115" s="88"/>
      <c r="D115" s="88"/>
      <c r="E115" s="88"/>
      <c r="F115" s="88"/>
      <c r="G115" s="88"/>
    </row>
    <row r="116" spans="1:7" x14ac:dyDescent="0.25">
      <c r="A116" s="88"/>
      <c r="B116" s="88"/>
      <c r="C116" s="88"/>
      <c r="D116" s="88"/>
      <c r="E116" s="88"/>
      <c r="F116" s="88"/>
      <c r="G116" s="88"/>
    </row>
    <row r="117" spans="1:7" x14ac:dyDescent="0.25">
      <c r="A117" s="88"/>
      <c r="B117" s="88"/>
      <c r="C117" s="88"/>
      <c r="D117" s="88"/>
      <c r="E117" s="88"/>
      <c r="F117" s="88"/>
      <c r="G117" s="88"/>
    </row>
    <row r="118" spans="1:7" ht="15.75" thickBot="1" x14ac:dyDescent="0.3">
      <c r="A118" s="89"/>
      <c r="B118" s="89"/>
      <c r="C118" s="89"/>
      <c r="D118" s="89"/>
      <c r="E118" s="89"/>
      <c r="F118" s="89"/>
      <c r="G118" s="89"/>
    </row>
    <row r="119" spans="1:7" ht="30.75" customHeight="1" thickBot="1" x14ac:dyDescent="0.3">
      <c r="A119" s="215" t="s">
        <v>26</v>
      </c>
      <c r="B119" s="216"/>
      <c r="C119" s="90" t="s">
        <v>36</v>
      </c>
      <c r="D119" s="196" t="s">
        <v>35</v>
      </c>
      <c r="E119" s="216" t="s">
        <v>37</v>
      </c>
      <c r="F119" s="216"/>
      <c r="G119" s="217"/>
    </row>
    <row r="120" spans="1:7" ht="30.75" customHeight="1" thickBot="1" x14ac:dyDescent="0.3">
      <c r="A120" s="210">
        <f>G98+G91+G82+G61+G48+G34+G12+G110</f>
        <v>0</v>
      </c>
      <c r="B120" s="211"/>
      <c r="C120" s="198">
        <v>0.15</v>
      </c>
      <c r="D120" s="199">
        <f>A120*0.15</f>
        <v>0</v>
      </c>
      <c r="E120" s="212">
        <f>A120+D120</f>
        <v>0</v>
      </c>
      <c r="F120" s="213"/>
      <c r="G120" s="214"/>
    </row>
    <row r="121" spans="1:7" x14ac:dyDescent="0.25">
      <c r="B121" s="95"/>
      <c r="C121" s="95"/>
      <c r="D121" s="95"/>
      <c r="E121" s="38"/>
      <c r="F121" s="38"/>
      <c r="G121" s="38"/>
    </row>
    <row r="122" spans="1:7" ht="15.75" thickBot="1" x14ac:dyDescent="0.3">
      <c r="A122" s="91"/>
      <c r="B122" s="91"/>
      <c r="C122" s="91"/>
      <c r="D122" s="91"/>
      <c r="E122" s="38"/>
      <c r="F122" s="38"/>
      <c r="G122" s="38"/>
    </row>
    <row r="123" spans="1:7" ht="30.75" customHeight="1" thickBot="1" x14ac:dyDescent="0.3">
      <c r="A123" s="215" t="s">
        <v>113</v>
      </c>
      <c r="B123" s="216"/>
      <c r="C123" s="90" t="s">
        <v>36</v>
      </c>
      <c r="D123" s="196" t="s">
        <v>35</v>
      </c>
      <c r="E123" s="216" t="s">
        <v>38</v>
      </c>
      <c r="F123" s="216"/>
      <c r="G123" s="217"/>
    </row>
    <row r="124" spans="1:7" ht="37.5" customHeight="1" thickBot="1" x14ac:dyDescent="0.3">
      <c r="A124" s="210">
        <f>A120*5</f>
        <v>0</v>
      </c>
      <c r="B124" s="211"/>
      <c r="C124" s="197">
        <v>0.15</v>
      </c>
      <c r="D124" s="199">
        <f>A124*0.15</f>
        <v>0</v>
      </c>
      <c r="E124" s="212">
        <f>A124+D124</f>
        <v>0</v>
      </c>
      <c r="F124" s="213"/>
      <c r="G124" s="214"/>
    </row>
    <row r="125" spans="1:7" x14ac:dyDescent="0.25">
      <c r="A125" s="91"/>
      <c r="B125" s="91"/>
      <c r="C125" s="91"/>
      <c r="D125" s="91"/>
      <c r="E125" s="38"/>
      <c r="F125" s="38"/>
      <c r="G125" s="38"/>
    </row>
  </sheetData>
  <mergeCells count="8">
    <mergeCell ref="A124:B124"/>
    <mergeCell ref="E120:G120"/>
    <mergeCell ref="E124:G124"/>
    <mergeCell ref="A120:B120"/>
    <mergeCell ref="A119:B119"/>
    <mergeCell ref="E119:G119"/>
    <mergeCell ref="A123:B123"/>
    <mergeCell ref="E123:G12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Motal</cp:lastModifiedBy>
  <cp:lastPrinted>2014-02-05T15:48:18Z</cp:lastPrinted>
  <dcterms:created xsi:type="dcterms:W3CDTF">2013-11-06T14:05:22Z</dcterms:created>
  <dcterms:modified xsi:type="dcterms:W3CDTF">2014-04-24T13:38:11Z</dcterms:modified>
</cp:coreProperties>
</file>